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>
    <mc:Choice Requires="x15">
      <x15ac:absPath xmlns:x15ac="http://schemas.microsoft.com/office/spreadsheetml/2010/11/ac" url="C:\Users\kfuna279\Downloads\"/>
    </mc:Choice>
  </mc:AlternateContent>
  <xr:revisionPtr revIDLastSave="0" documentId="13_ncr:1_{EC30FD7B-8580-4D7C-974D-69D0AFBC0223}" xr6:coauthVersionLast="47" xr6:coauthVersionMax="47" xr10:uidLastSave="{00000000-0000-0000-0000-000000000000}"/>
  <bookViews>
    <workbookView xWindow="-120" yWindow="-120" windowWidth="29040" windowHeight="15720" tabRatio="838" xr2:uid="{00000000-000D-0000-FFFF-FFFF00000000}"/>
  </bookViews>
  <sheets>
    <sheet name="入力シート" sheetId="3" r:id="rId1"/>
    <sheet name="Sheet1" sheetId="1" r:id="rId2"/>
    <sheet name="Sheet1 (2)" sheetId="23" r:id="rId3"/>
    <sheet name="Sheet1 (3)" sheetId="24" r:id="rId4"/>
    <sheet name="Sheet1 (4)" sheetId="25" r:id="rId5"/>
    <sheet name="Sheet1 (5)" sheetId="26" r:id="rId6"/>
    <sheet name="Sheet1 (6)" sheetId="27" r:id="rId7"/>
    <sheet name="Sheet1 (7)" sheetId="28" r:id="rId8"/>
    <sheet name="Sheet1 (8)" sheetId="29" r:id="rId9"/>
    <sheet name="Sheet1 (9)" sheetId="30" r:id="rId10"/>
    <sheet name="Sheet1 (10)" sheetId="31" r:id="rId11"/>
    <sheet name="Sheet1 (11)" sheetId="32" r:id="rId12"/>
    <sheet name="Sheet1 (12)" sheetId="33" r:id="rId13"/>
    <sheet name="Sheet1 (13)" sheetId="34" r:id="rId14"/>
    <sheet name="Sheet1 (14)" sheetId="35" r:id="rId15"/>
    <sheet name="Sheet1 (15)" sheetId="36" r:id="rId16"/>
    <sheet name="Sheet1 (16)" sheetId="37" r:id="rId17"/>
    <sheet name="Sheet1 (17)" sheetId="38" r:id="rId18"/>
    <sheet name="Sheet1 (18)" sheetId="39" r:id="rId19"/>
    <sheet name="凡例" sheetId="2" state="hidden" r:id="rId20"/>
  </sheets>
  <calcPr calcId="191029"/>
  <extLst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0" i="39" l="1"/>
  <c r="N9" i="39"/>
  <c r="N10" i="38"/>
  <c r="N9" i="38"/>
  <c r="N10" i="37"/>
  <c r="N9" i="37"/>
  <c r="N10" i="36"/>
  <c r="N9" i="36"/>
  <c r="N10" i="35"/>
  <c r="N9" i="35"/>
  <c r="N10" i="34"/>
  <c r="N9" i="34"/>
  <c r="N9" i="33" l="1"/>
  <c r="N10" i="33"/>
  <c r="N10" i="32"/>
  <c r="N9" i="32"/>
  <c r="N10" i="31"/>
  <c r="N9" i="31"/>
  <c r="N10" i="30"/>
  <c r="N9" i="30"/>
  <c r="N10" i="29"/>
  <c r="N9" i="29"/>
  <c r="N10" i="28"/>
  <c r="N9" i="28"/>
  <c r="N10" i="27"/>
  <c r="N9" i="27"/>
  <c r="N10" i="26"/>
  <c r="N9" i="26"/>
  <c r="N10" i="25"/>
  <c r="N9" i="25"/>
  <c r="N10" i="24"/>
  <c r="N9" i="24"/>
  <c r="N10" i="23"/>
  <c r="N9" i="23"/>
  <c r="AK196" i="39"/>
  <c r="AA196" i="39" s="1"/>
  <c r="AJ196" i="39"/>
  <c r="U196" i="39"/>
  <c r="K196" i="39" s="1"/>
  <c r="T196" i="39"/>
  <c r="AJ195" i="39"/>
  <c r="T195" i="39"/>
  <c r="AK194" i="39"/>
  <c r="AJ194" i="39"/>
  <c r="AA194" i="39"/>
  <c r="U194" i="39"/>
  <c r="T194" i="39"/>
  <c r="K194" i="39"/>
  <c r="AJ193" i="39"/>
  <c r="T193" i="39"/>
  <c r="AK192" i="39"/>
  <c r="AA192" i="39" s="1"/>
  <c r="AJ192" i="39"/>
  <c r="U192" i="39"/>
  <c r="K192" i="39" s="1"/>
  <c r="T192" i="39"/>
  <c r="AJ191" i="39"/>
  <c r="T191" i="39"/>
  <c r="AK190" i="39"/>
  <c r="AA190" i="39" s="1"/>
  <c r="AJ190" i="39"/>
  <c r="U190" i="39"/>
  <c r="K190" i="39" s="1"/>
  <c r="T190" i="39"/>
  <c r="AJ189" i="39"/>
  <c r="T189" i="39"/>
  <c r="AK188" i="39"/>
  <c r="AA188" i="39" s="1"/>
  <c r="AJ188" i="39"/>
  <c r="U188" i="39"/>
  <c r="T188" i="39"/>
  <c r="K188" i="39"/>
  <c r="AJ187" i="39"/>
  <c r="T187" i="39"/>
  <c r="AK186" i="39"/>
  <c r="AA186" i="39" s="1"/>
  <c r="AJ186" i="39"/>
  <c r="U186" i="39"/>
  <c r="K186" i="39" s="1"/>
  <c r="T186" i="39"/>
  <c r="AJ185" i="39"/>
  <c r="T185" i="39"/>
  <c r="AK184" i="39"/>
  <c r="AJ184" i="39"/>
  <c r="AA184" i="39"/>
  <c r="U184" i="39"/>
  <c r="K184" i="39" s="1"/>
  <c r="T184" i="39"/>
  <c r="AJ183" i="39"/>
  <c r="T183" i="39"/>
  <c r="AK182" i="39"/>
  <c r="AA182" i="39" s="1"/>
  <c r="AJ182" i="39"/>
  <c r="U182" i="39"/>
  <c r="K182" i="39" s="1"/>
  <c r="T182" i="39"/>
  <c r="AJ181" i="39"/>
  <c r="T181" i="39"/>
  <c r="AK180" i="39"/>
  <c r="AA180" i="39" s="1"/>
  <c r="AJ180" i="39"/>
  <c r="U180" i="39"/>
  <c r="K180" i="39" s="1"/>
  <c r="T180" i="39"/>
  <c r="AJ179" i="39"/>
  <c r="T179" i="39"/>
  <c r="AK178" i="39"/>
  <c r="AJ178" i="39"/>
  <c r="AA178" i="39"/>
  <c r="U178" i="39"/>
  <c r="K178" i="39" s="1"/>
  <c r="T178" i="39"/>
  <c r="AJ177" i="39"/>
  <c r="T177" i="39"/>
  <c r="AK176" i="39"/>
  <c r="AJ176" i="39"/>
  <c r="AA176" i="39"/>
  <c r="U176" i="39"/>
  <c r="K176" i="39" s="1"/>
  <c r="T176" i="39"/>
  <c r="AJ175" i="39"/>
  <c r="T175" i="39"/>
  <c r="AK174" i="39"/>
  <c r="AA174" i="39" s="1"/>
  <c r="AJ174" i="39"/>
  <c r="U174" i="39"/>
  <c r="K174" i="39" s="1"/>
  <c r="T174" i="39"/>
  <c r="AJ173" i="39"/>
  <c r="T173" i="39"/>
  <c r="AK172" i="39"/>
  <c r="AJ172" i="39"/>
  <c r="AA172" i="39"/>
  <c r="U172" i="39"/>
  <c r="K172" i="39" s="1"/>
  <c r="T172" i="39"/>
  <c r="AJ171" i="39"/>
  <c r="T171" i="39"/>
  <c r="AK170" i="39"/>
  <c r="AA170" i="39" s="1"/>
  <c r="AJ170" i="39"/>
  <c r="U170" i="39"/>
  <c r="K170" i="39" s="1"/>
  <c r="T170" i="39"/>
  <c r="AJ169" i="39"/>
  <c r="T169" i="39"/>
  <c r="AK168" i="39"/>
  <c r="AA168" i="39" s="1"/>
  <c r="AJ168" i="39"/>
  <c r="U168" i="39"/>
  <c r="T168" i="39"/>
  <c r="K168" i="39"/>
  <c r="AJ167" i="39"/>
  <c r="T167" i="39"/>
  <c r="AK166" i="39"/>
  <c r="AJ166" i="39"/>
  <c r="AA166" i="39"/>
  <c r="U166" i="39"/>
  <c r="K166" i="39" s="1"/>
  <c r="T166" i="39"/>
  <c r="AJ165" i="39"/>
  <c r="T165" i="39"/>
  <c r="AK164" i="39"/>
  <c r="AJ164" i="39"/>
  <c r="AA164" i="39"/>
  <c r="U164" i="39"/>
  <c r="T164" i="39"/>
  <c r="K164" i="39"/>
  <c r="AJ163" i="39"/>
  <c r="T163" i="39"/>
  <c r="AK162" i="39"/>
  <c r="AA162" i="39" s="1"/>
  <c r="AJ162" i="39"/>
  <c r="U162" i="39"/>
  <c r="K162" i="39" s="1"/>
  <c r="T162" i="39"/>
  <c r="AJ161" i="39"/>
  <c r="T161" i="39"/>
  <c r="AK160" i="39"/>
  <c r="AA160" i="39" s="1"/>
  <c r="AJ160" i="39"/>
  <c r="U160" i="39"/>
  <c r="T160" i="39"/>
  <c r="K160" i="39"/>
  <c r="AJ159" i="39"/>
  <c r="T159" i="39"/>
  <c r="AK158" i="39"/>
  <c r="AJ158" i="39"/>
  <c r="AA158" i="39"/>
  <c r="U158" i="39"/>
  <c r="T158" i="39"/>
  <c r="K158" i="39"/>
  <c r="AJ157" i="39"/>
  <c r="T157" i="39"/>
  <c r="AK156" i="39"/>
  <c r="AJ156" i="39"/>
  <c r="U156" i="39"/>
  <c r="T156" i="39"/>
  <c r="K156" i="39"/>
  <c r="AJ155" i="39"/>
  <c r="T155" i="39"/>
  <c r="AK146" i="39"/>
  <c r="AJ146" i="39"/>
  <c r="AA146" i="39"/>
  <c r="U146" i="39"/>
  <c r="K146" i="39" s="1"/>
  <c r="T146" i="39"/>
  <c r="AJ145" i="39"/>
  <c r="T145" i="39"/>
  <c r="AK144" i="39"/>
  <c r="AA144" i="39" s="1"/>
  <c r="AJ144" i="39"/>
  <c r="U144" i="39"/>
  <c r="T144" i="39"/>
  <c r="K144" i="39"/>
  <c r="AJ143" i="39"/>
  <c r="T143" i="39"/>
  <c r="AK142" i="39"/>
  <c r="AA142" i="39" s="1"/>
  <c r="AJ142" i="39"/>
  <c r="U142" i="39"/>
  <c r="T142" i="39"/>
  <c r="K142" i="39"/>
  <c r="AJ141" i="39"/>
  <c r="T141" i="39"/>
  <c r="AK140" i="39"/>
  <c r="AA140" i="39" s="1"/>
  <c r="AJ140" i="39"/>
  <c r="U140" i="39"/>
  <c r="K140" i="39" s="1"/>
  <c r="T140" i="39"/>
  <c r="AJ139" i="39"/>
  <c r="T139" i="39"/>
  <c r="AK138" i="39"/>
  <c r="AA138" i="39" s="1"/>
  <c r="AJ138" i="39"/>
  <c r="U138" i="39"/>
  <c r="K138" i="39" s="1"/>
  <c r="T138" i="39"/>
  <c r="AJ137" i="39"/>
  <c r="T137" i="39"/>
  <c r="AK136" i="39"/>
  <c r="AA136" i="39" s="1"/>
  <c r="AJ136" i="39"/>
  <c r="U136" i="39"/>
  <c r="K136" i="39" s="1"/>
  <c r="T136" i="39"/>
  <c r="AJ135" i="39"/>
  <c r="T135" i="39"/>
  <c r="AK134" i="39"/>
  <c r="AA134" i="39" s="1"/>
  <c r="AJ134" i="39"/>
  <c r="U134" i="39"/>
  <c r="K134" i="39" s="1"/>
  <c r="T134" i="39"/>
  <c r="AJ133" i="39"/>
  <c r="T133" i="39"/>
  <c r="AK132" i="39"/>
  <c r="AJ132" i="39"/>
  <c r="AA132" i="39"/>
  <c r="U132" i="39"/>
  <c r="T132" i="39"/>
  <c r="K132" i="39"/>
  <c r="AJ131" i="39"/>
  <c r="T131" i="39"/>
  <c r="AK130" i="39"/>
  <c r="AA130" i="39" s="1"/>
  <c r="AJ130" i="39"/>
  <c r="U130" i="39"/>
  <c r="K130" i="39" s="1"/>
  <c r="T130" i="39"/>
  <c r="AJ129" i="39"/>
  <c r="T129" i="39"/>
  <c r="AK128" i="39"/>
  <c r="AA128" i="39" s="1"/>
  <c r="AJ128" i="39"/>
  <c r="U128" i="39"/>
  <c r="K128" i="39" s="1"/>
  <c r="T128" i="39"/>
  <c r="AJ127" i="39"/>
  <c r="T127" i="39"/>
  <c r="AK126" i="39"/>
  <c r="AJ126" i="39"/>
  <c r="AA126" i="39"/>
  <c r="U126" i="39"/>
  <c r="K126" i="39" s="1"/>
  <c r="T126" i="39"/>
  <c r="AJ125" i="39"/>
  <c r="T125" i="39"/>
  <c r="AK124" i="39"/>
  <c r="AJ124" i="39"/>
  <c r="AA124" i="39"/>
  <c r="U124" i="39"/>
  <c r="K124" i="39" s="1"/>
  <c r="T124" i="39"/>
  <c r="AJ123" i="39"/>
  <c r="T123" i="39"/>
  <c r="AK122" i="39"/>
  <c r="AA122" i="39" s="1"/>
  <c r="AJ122" i="39"/>
  <c r="U122" i="39"/>
  <c r="K122" i="39" s="1"/>
  <c r="T122" i="39"/>
  <c r="AJ121" i="39"/>
  <c r="T121" i="39"/>
  <c r="AK120" i="39"/>
  <c r="AA120" i="39" s="1"/>
  <c r="AJ120" i="39"/>
  <c r="U120" i="39"/>
  <c r="T120" i="39"/>
  <c r="K120" i="39"/>
  <c r="AJ119" i="39"/>
  <c r="T119" i="39"/>
  <c r="AK118" i="39"/>
  <c r="AA118" i="39" s="1"/>
  <c r="AJ118" i="39"/>
  <c r="U118" i="39"/>
  <c r="K118" i="39" s="1"/>
  <c r="T118" i="39"/>
  <c r="AJ117" i="39"/>
  <c r="T117" i="39"/>
  <c r="AK116" i="39"/>
  <c r="AA116" i="39" s="1"/>
  <c r="AJ116" i="39"/>
  <c r="U116" i="39"/>
  <c r="K116" i="39" s="1"/>
  <c r="T116" i="39"/>
  <c r="AJ115" i="39"/>
  <c r="T115" i="39"/>
  <c r="AK114" i="39"/>
  <c r="AA114" i="39" s="1"/>
  <c r="AJ114" i="39"/>
  <c r="U114" i="39"/>
  <c r="K114" i="39" s="1"/>
  <c r="T114" i="39"/>
  <c r="AJ113" i="39"/>
  <c r="T113" i="39"/>
  <c r="AK112" i="39"/>
  <c r="AJ112" i="39"/>
  <c r="AA112" i="39"/>
  <c r="U112" i="39"/>
  <c r="K112" i="39" s="1"/>
  <c r="T112" i="39"/>
  <c r="AJ111" i="39"/>
  <c r="T111" i="39"/>
  <c r="AK110" i="39"/>
  <c r="AJ110" i="39"/>
  <c r="AA110" i="39"/>
  <c r="U110" i="39"/>
  <c r="K110" i="39" s="1"/>
  <c r="T110" i="39"/>
  <c r="AJ109" i="39"/>
  <c r="T109" i="39"/>
  <c r="AK108" i="39"/>
  <c r="AA108" i="39" s="1"/>
  <c r="AJ108" i="39"/>
  <c r="U108" i="39"/>
  <c r="K108" i="39" s="1"/>
  <c r="T108" i="39"/>
  <c r="AJ107" i="39"/>
  <c r="T107" i="39"/>
  <c r="AK106" i="39"/>
  <c r="AJ106" i="39"/>
  <c r="U106" i="39"/>
  <c r="T106" i="39"/>
  <c r="K106" i="39"/>
  <c r="AJ105" i="39"/>
  <c r="T105" i="39"/>
  <c r="AK96" i="39"/>
  <c r="AA96" i="39" s="1"/>
  <c r="AJ96" i="39"/>
  <c r="U96" i="39"/>
  <c r="T96" i="39"/>
  <c r="K96" i="39"/>
  <c r="AJ95" i="39"/>
  <c r="T95" i="39"/>
  <c r="AK94" i="39"/>
  <c r="AA94" i="39" s="1"/>
  <c r="AJ94" i="39"/>
  <c r="U94" i="39"/>
  <c r="T94" i="39"/>
  <c r="K94" i="39"/>
  <c r="AJ93" i="39"/>
  <c r="T93" i="39"/>
  <c r="AK92" i="39"/>
  <c r="AA92" i="39" s="1"/>
  <c r="AJ92" i="39"/>
  <c r="U92" i="39"/>
  <c r="T92" i="39"/>
  <c r="K92" i="39"/>
  <c r="AJ91" i="39"/>
  <c r="T91" i="39"/>
  <c r="AK90" i="39"/>
  <c r="AA90" i="39" s="1"/>
  <c r="AJ90" i="39"/>
  <c r="U90" i="39"/>
  <c r="K90" i="39" s="1"/>
  <c r="T90" i="39"/>
  <c r="AJ89" i="39"/>
  <c r="T89" i="39"/>
  <c r="AK88" i="39"/>
  <c r="AA88" i="39" s="1"/>
  <c r="AJ88" i="39"/>
  <c r="U88" i="39"/>
  <c r="K88" i="39" s="1"/>
  <c r="T88" i="39"/>
  <c r="AJ87" i="39"/>
  <c r="T87" i="39"/>
  <c r="AK86" i="39"/>
  <c r="AA86" i="39" s="1"/>
  <c r="AJ86" i="39"/>
  <c r="U86" i="39"/>
  <c r="T86" i="39"/>
  <c r="K86" i="39"/>
  <c r="AJ85" i="39"/>
  <c r="T85" i="39"/>
  <c r="AK84" i="39"/>
  <c r="AJ84" i="39"/>
  <c r="AA84" i="39"/>
  <c r="U84" i="39"/>
  <c r="K84" i="39" s="1"/>
  <c r="T84" i="39"/>
  <c r="AJ83" i="39"/>
  <c r="T83" i="39"/>
  <c r="AK82" i="39"/>
  <c r="AA82" i="39" s="1"/>
  <c r="AJ82" i="39"/>
  <c r="U82" i="39"/>
  <c r="K82" i="39" s="1"/>
  <c r="T82" i="39"/>
  <c r="AJ81" i="39"/>
  <c r="T81" i="39"/>
  <c r="AK80" i="39"/>
  <c r="AA80" i="39" s="1"/>
  <c r="AJ80" i="39"/>
  <c r="U80" i="39"/>
  <c r="T80" i="39"/>
  <c r="K80" i="39"/>
  <c r="AJ79" i="39"/>
  <c r="T79" i="39"/>
  <c r="AK78" i="39"/>
  <c r="AA78" i="39" s="1"/>
  <c r="AJ78" i="39"/>
  <c r="U78" i="39"/>
  <c r="K78" i="39" s="1"/>
  <c r="T78" i="39"/>
  <c r="AJ77" i="39"/>
  <c r="T77" i="39"/>
  <c r="AK76" i="39"/>
  <c r="AA76" i="39" s="1"/>
  <c r="AJ76" i="39"/>
  <c r="U76" i="39"/>
  <c r="K76" i="39" s="1"/>
  <c r="T76" i="39"/>
  <c r="AJ75" i="39"/>
  <c r="T75" i="39"/>
  <c r="AK74" i="39"/>
  <c r="AJ74" i="39"/>
  <c r="AA74" i="39"/>
  <c r="U74" i="39"/>
  <c r="K74" i="39" s="1"/>
  <c r="T74" i="39"/>
  <c r="AJ73" i="39"/>
  <c r="T73" i="39"/>
  <c r="AK72" i="39"/>
  <c r="AA72" i="39" s="1"/>
  <c r="AJ72" i="39"/>
  <c r="U72" i="39"/>
  <c r="K72" i="39" s="1"/>
  <c r="T72" i="39"/>
  <c r="AJ71" i="39"/>
  <c r="T71" i="39"/>
  <c r="AK70" i="39"/>
  <c r="AJ70" i="39"/>
  <c r="AA70" i="39"/>
  <c r="U70" i="39"/>
  <c r="T70" i="39"/>
  <c r="K70" i="39"/>
  <c r="AJ69" i="39"/>
  <c r="T69" i="39"/>
  <c r="AK68" i="39"/>
  <c r="AA68" i="39" s="1"/>
  <c r="AJ68" i="39"/>
  <c r="U68" i="39"/>
  <c r="K68" i="39" s="1"/>
  <c r="T68" i="39"/>
  <c r="AJ67" i="39"/>
  <c r="T67" i="39"/>
  <c r="AK66" i="39"/>
  <c r="AJ66" i="39"/>
  <c r="AA66" i="39"/>
  <c r="U66" i="39"/>
  <c r="K66" i="39" s="1"/>
  <c r="T66" i="39"/>
  <c r="AJ65" i="39"/>
  <c r="T65" i="39"/>
  <c r="AK64" i="39"/>
  <c r="AA64" i="39" s="1"/>
  <c r="AJ64" i="39"/>
  <c r="U64" i="39"/>
  <c r="K64" i="39" s="1"/>
  <c r="T64" i="39"/>
  <c r="AJ63" i="39"/>
  <c r="T63" i="39"/>
  <c r="AK62" i="39"/>
  <c r="AA62" i="39" s="1"/>
  <c r="AJ62" i="39"/>
  <c r="U62" i="39"/>
  <c r="T62" i="39"/>
  <c r="K62" i="39"/>
  <c r="AJ61" i="39"/>
  <c r="T61" i="39"/>
  <c r="AK60" i="39"/>
  <c r="AJ60" i="39"/>
  <c r="AA60" i="39"/>
  <c r="U60" i="39"/>
  <c r="T60" i="39"/>
  <c r="AJ59" i="39"/>
  <c r="T59" i="39"/>
  <c r="AK58" i="39"/>
  <c r="AJ58" i="39"/>
  <c r="AA58" i="39"/>
  <c r="U58" i="39"/>
  <c r="K58" i="39" s="1"/>
  <c r="T58" i="39"/>
  <c r="AJ57" i="39"/>
  <c r="T57" i="39"/>
  <c r="AK56" i="39"/>
  <c r="AJ56" i="39"/>
  <c r="U56" i="39"/>
  <c r="K56" i="39" s="1"/>
  <c r="T56" i="39"/>
  <c r="AJ55" i="39"/>
  <c r="T55" i="39"/>
  <c r="AK47" i="39"/>
  <c r="AA47" i="39" s="1"/>
  <c r="AJ47" i="39"/>
  <c r="U47" i="39"/>
  <c r="T47" i="39"/>
  <c r="K47" i="39"/>
  <c r="AJ46" i="39"/>
  <c r="T46" i="39"/>
  <c r="AK45" i="39"/>
  <c r="AJ45" i="39"/>
  <c r="AA45" i="39"/>
  <c r="U45" i="39"/>
  <c r="K45" i="39" s="1"/>
  <c r="T45" i="39"/>
  <c r="AJ44" i="39"/>
  <c r="T44" i="39"/>
  <c r="AK43" i="39"/>
  <c r="AA43" i="39" s="1"/>
  <c r="AJ43" i="39"/>
  <c r="U43" i="39"/>
  <c r="T43" i="39"/>
  <c r="K43" i="39"/>
  <c r="AJ42" i="39"/>
  <c r="T42" i="39"/>
  <c r="AK41" i="39"/>
  <c r="AA41" i="39" s="1"/>
  <c r="AJ41" i="39"/>
  <c r="U41" i="39"/>
  <c r="K41" i="39" s="1"/>
  <c r="T41" i="39"/>
  <c r="AJ40" i="39"/>
  <c r="T40" i="39"/>
  <c r="AK39" i="39"/>
  <c r="AJ39" i="39"/>
  <c r="AA39" i="39"/>
  <c r="U39" i="39"/>
  <c r="K39" i="39" s="1"/>
  <c r="T39" i="39"/>
  <c r="AJ38" i="39"/>
  <c r="T38" i="39"/>
  <c r="AK37" i="39"/>
  <c r="AA37" i="39" s="1"/>
  <c r="AJ37" i="39"/>
  <c r="U37" i="39"/>
  <c r="K37" i="39" s="1"/>
  <c r="T37" i="39"/>
  <c r="AJ36" i="39"/>
  <c r="T36" i="39"/>
  <c r="AK35" i="39"/>
  <c r="AA35" i="39" s="1"/>
  <c r="AJ35" i="39"/>
  <c r="U35" i="39"/>
  <c r="T35" i="39"/>
  <c r="K35" i="39"/>
  <c r="AJ34" i="39"/>
  <c r="T34" i="39"/>
  <c r="AK33" i="39"/>
  <c r="AJ33" i="39"/>
  <c r="AA33" i="39"/>
  <c r="U33" i="39"/>
  <c r="K33" i="39" s="1"/>
  <c r="T33" i="39"/>
  <c r="AJ32" i="39"/>
  <c r="T32" i="39"/>
  <c r="AK31" i="39"/>
  <c r="AJ31" i="39"/>
  <c r="AA31" i="39"/>
  <c r="U31" i="39"/>
  <c r="K31" i="39" s="1"/>
  <c r="T31" i="39"/>
  <c r="AJ30" i="39"/>
  <c r="T30" i="39"/>
  <c r="AK29" i="39"/>
  <c r="AJ29" i="39"/>
  <c r="AA29" i="39"/>
  <c r="U29" i="39"/>
  <c r="T29" i="39"/>
  <c r="K29" i="39"/>
  <c r="AJ28" i="39"/>
  <c r="T28" i="39"/>
  <c r="AK27" i="39"/>
  <c r="AA27" i="39" s="1"/>
  <c r="AJ27" i="39"/>
  <c r="U27" i="39"/>
  <c r="T27" i="39"/>
  <c r="K27" i="39"/>
  <c r="AJ26" i="39"/>
  <c r="T26" i="39"/>
  <c r="AK25" i="39"/>
  <c r="AJ25" i="39"/>
  <c r="AA25" i="39"/>
  <c r="U25" i="39"/>
  <c r="T25" i="39"/>
  <c r="K25" i="39"/>
  <c r="AJ24" i="39"/>
  <c r="T24" i="39"/>
  <c r="AK23" i="39"/>
  <c r="AA23" i="39" s="1"/>
  <c r="AJ23" i="39"/>
  <c r="U23" i="39"/>
  <c r="T23" i="39"/>
  <c r="K23" i="39"/>
  <c r="AJ22" i="39"/>
  <c r="T22" i="39"/>
  <c r="AK21" i="39"/>
  <c r="AA21" i="39" s="1"/>
  <c r="AJ21" i="39"/>
  <c r="U21" i="39"/>
  <c r="T21" i="39"/>
  <c r="K21" i="39"/>
  <c r="AJ20" i="39"/>
  <c r="T20" i="39"/>
  <c r="AK19" i="39"/>
  <c r="AA19" i="39" s="1"/>
  <c r="AJ19" i="39"/>
  <c r="U19" i="39"/>
  <c r="T19" i="39"/>
  <c r="K19" i="39"/>
  <c r="AJ18" i="39"/>
  <c r="T18" i="39"/>
  <c r="AK17" i="39"/>
  <c r="AJ17" i="39"/>
  <c r="AA17" i="39"/>
  <c r="U17" i="39"/>
  <c r="T17" i="39"/>
  <c r="AJ16" i="39"/>
  <c r="T16" i="39"/>
  <c r="N8" i="39"/>
  <c r="N7" i="39"/>
  <c r="N6" i="39"/>
  <c r="N3" i="39"/>
  <c r="AK196" i="38"/>
  <c r="AA196" i="38" s="1"/>
  <c r="AJ196" i="38"/>
  <c r="U196" i="38"/>
  <c r="T196" i="38"/>
  <c r="K196" i="38"/>
  <c r="AJ195" i="38"/>
  <c r="T195" i="38"/>
  <c r="AK194" i="38"/>
  <c r="AJ194" i="38"/>
  <c r="AA194" i="38"/>
  <c r="U194" i="38"/>
  <c r="K194" i="38" s="1"/>
  <c r="T194" i="38"/>
  <c r="AJ193" i="38"/>
  <c r="T193" i="38"/>
  <c r="AK192" i="38"/>
  <c r="AA192" i="38" s="1"/>
  <c r="AJ192" i="38"/>
  <c r="U192" i="38"/>
  <c r="T192" i="38"/>
  <c r="K192" i="38"/>
  <c r="AJ191" i="38"/>
  <c r="T191" i="38"/>
  <c r="AK190" i="38"/>
  <c r="AA190" i="38" s="1"/>
  <c r="AJ190" i="38"/>
  <c r="U190" i="38"/>
  <c r="K190" i="38" s="1"/>
  <c r="T190" i="38"/>
  <c r="AJ189" i="38"/>
  <c r="T189" i="38"/>
  <c r="AK188" i="38"/>
  <c r="AA188" i="38" s="1"/>
  <c r="AJ188" i="38"/>
  <c r="U188" i="38"/>
  <c r="K188" i="38" s="1"/>
  <c r="T188" i="38"/>
  <c r="AJ187" i="38"/>
  <c r="T187" i="38"/>
  <c r="AK186" i="38"/>
  <c r="AA186" i="38" s="1"/>
  <c r="AJ186" i="38"/>
  <c r="U186" i="38"/>
  <c r="K186" i="38" s="1"/>
  <c r="T186" i="38"/>
  <c r="AJ185" i="38"/>
  <c r="T185" i="38"/>
  <c r="AK184" i="38"/>
  <c r="AA184" i="38" s="1"/>
  <c r="AJ184" i="38"/>
  <c r="U184" i="38"/>
  <c r="T184" i="38"/>
  <c r="K184" i="38"/>
  <c r="AJ183" i="38"/>
  <c r="T183" i="38"/>
  <c r="AK182" i="38"/>
  <c r="AJ182" i="38"/>
  <c r="AA182" i="38"/>
  <c r="U182" i="38"/>
  <c r="K182" i="38" s="1"/>
  <c r="T182" i="38"/>
  <c r="AJ181" i="38"/>
  <c r="T181" i="38"/>
  <c r="AK180" i="38"/>
  <c r="AA180" i="38" s="1"/>
  <c r="AJ180" i="38"/>
  <c r="U180" i="38"/>
  <c r="K180" i="38" s="1"/>
  <c r="T180" i="38"/>
  <c r="AJ179" i="38"/>
  <c r="T179" i="38"/>
  <c r="AK178" i="38"/>
  <c r="AJ178" i="38"/>
  <c r="AA178" i="38"/>
  <c r="U178" i="38"/>
  <c r="K178" i="38" s="1"/>
  <c r="T178" i="38"/>
  <c r="AJ177" i="38"/>
  <c r="T177" i="38"/>
  <c r="AK176" i="38"/>
  <c r="AA176" i="38" s="1"/>
  <c r="AJ176" i="38"/>
  <c r="U176" i="38"/>
  <c r="K176" i="38" s="1"/>
  <c r="T176" i="38"/>
  <c r="AJ175" i="38"/>
  <c r="T175" i="38"/>
  <c r="AK174" i="38"/>
  <c r="AA174" i="38" s="1"/>
  <c r="AJ174" i="38"/>
  <c r="U174" i="38"/>
  <c r="T174" i="38"/>
  <c r="K174" i="38"/>
  <c r="AJ173" i="38"/>
  <c r="T173" i="38"/>
  <c r="AK172" i="38"/>
  <c r="AA172" i="38" s="1"/>
  <c r="AJ172" i="38"/>
  <c r="U172" i="38"/>
  <c r="K172" i="38" s="1"/>
  <c r="T172" i="38"/>
  <c r="AJ171" i="38"/>
  <c r="T171" i="38"/>
  <c r="AK170" i="38"/>
  <c r="AA170" i="38" s="1"/>
  <c r="AJ170" i="38"/>
  <c r="U170" i="38"/>
  <c r="K170" i="38" s="1"/>
  <c r="T170" i="38"/>
  <c r="AJ169" i="38"/>
  <c r="T169" i="38"/>
  <c r="AK168" i="38"/>
  <c r="AA168" i="38" s="1"/>
  <c r="AJ168" i="38"/>
  <c r="U168" i="38"/>
  <c r="K168" i="38" s="1"/>
  <c r="T168" i="38"/>
  <c r="AJ167" i="38"/>
  <c r="T167" i="38"/>
  <c r="AK166" i="38"/>
  <c r="AA166" i="38" s="1"/>
  <c r="AJ166" i="38"/>
  <c r="U166" i="38"/>
  <c r="K166" i="38" s="1"/>
  <c r="T166" i="38"/>
  <c r="AJ165" i="38"/>
  <c r="T165" i="38"/>
  <c r="AK164" i="38"/>
  <c r="AJ164" i="38"/>
  <c r="AA164" i="38"/>
  <c r="U164" i="38"/>
  <c r="K164" i="38" s="1"/>
  <c r="T164" i="38"/>
  <c r="AJ163" i="38"/>
  <c r="T163" i="38"/>
  <c r="AK162" i="38"/>
  <c r="AA162" i="38" s="1"/>
  <c r="AJ162" i="38"/>
  <c r="U162" i="38"/>
  <c r="K162" i="38" s="1"/>
  <c r="T162" i="38"/>
  <c r="AJ161" i="38"/>
  <c r="T161" i="38"/>
  <c r="AK160" i="38"/>
  <c r="AA160" i="38" s="1"/>
  <c r="AJ160" i="38"/>
  <c r="U160" i="38"/>
  <c r="T160" i="38"/>
  <c r="K160" i="38"/>
  <c r="AJ159" i="38"/>
  <c r="T159" i="38"/>
  <c r="AK158" i="38"/>
  <c r="AJ158" i="38"/>
  <c r="AA158" i="38"/>
  <c r="U158" i="38"/>
  <c r="T158" i="38"/>
  <c r="AJ157" i="38"/>
  <c r="T157" i="38"/>
  <c r="AK156" i="38"/>
  <c r="AJ156" i="38"/>
  <c r="U156" i="38"/>
  <c r="K156" i="38" s="1"/>
  <c r="T156" i="38"/>
  <c r="AJ155" i="38"/>
  <c r="T155" i="38"/>
  <c r="AK146" i="38"/>
  <c r="AA146" i="38" s="1"/>
  <c r="AJ146" i="38"/>
  <c r="U146" i="38"/>
  <c r="K146" i="38" s="1"/>
  <c r="T146" i="38"/>
  <c r="AJ145" i="38"/>
  <c r="T145" i="38"/>
  <c r="AK144" i="38"/>
  <c r="AA144" i="38" s="1"/>
  <c r="AJ144" i="38"/>
  <c r="U144" i="38"/>
  <c r="K144" i="38" s="1"/>
  <c r="T144" i="38"/>
  <c r="AJ143" i="38"/>
  <c r="T143" i="38"/>
  <c r="AK142" i="38"/>
  <c r="AA142" i="38" s="1"/>
  <c r="AJ142" i="38"/>
  <c r="U142" i="38"/>
  <c r="K142" i="38" s="1"/>
  <c r="T142" i="38"/>
  <c r="AJ141" i="38"/>
  <c r="T141" i="38"/>
  <c r="AK140" i="38"/>
  <c r="AA140" i="38" s="1"/>
  <c r="AJ140" i="38"/>
  <c r="U140" i="38"/>
  <c r="K140" i="38" s="1"/>
  <c r="T140" i="38"/>
  <c r="AJ139" i="38"/>
  <c r="T139" i="38"/>
  <c r="AK138" i="38"/>
  <c r="AJ138" i="38"/>
  <c r="AA138" i="38"/>
  <c r="U138" i="38"/>
  <c r="K138" i="38" s="1"/>
  <c r="T138" i="38"/>
  <c r="AJ137" i="38"/>
  <c r="T137" i="38"/>
  <c r="AK136" i="38"/>
  <c r="AA136" i="38" s="1"/>
  <c r="AJ136" i="38"/>
  <c r="U136" i="38"/>
  <c r="K136" i="38" s="1"/>
  <c r="T136" i="38"/>
  <c r="AJ135" i="38"/>
  <c r="T135" i="38"/>
  <c r="AK134" i="38"/>
  <c r="AA134" i="38" s="1"/>
  <c r="AJ134" i="38"/>
  <c r="U134" i="38"/>
  <c r="K134" i="38" s="1"/>
  <c r="T134" i="38"/>
  <c r="AJ133" i="38"/>
  <c r="T133" i="38"/>
  <c r="AK132" i="38"/>
  <c r="AA132" i="38" s="1"/>
  <c r="AJ132" i="38"/>
  <c r="U132" i="38"/>
  <c r="T132" i="38"/>
  <c r="K132" i="38"/>
  <c r="AJ131" i="38"/>
  <c r="T131" i="38"/>
  <c r="AK130" i="38"/>
  <c r="AA130" i="38" s="1"/>
  <c r="AJ130" i="38"/>
  <c r="U130" i="38"/>
  <c r="K130" i="38" s="1"/>
  <c r="T130" i="38"/>
  <c r="AJ129" i="38"/>
  <c r="T129" i="38"/>
  <c r="AK128" i="38"/>
  <c r="AA128" i="38" s="1"/>
  <c r="AJ128" i="38"/>
  <c r="U128" i="38"/>
  <c r="T128" i="38"/>
  <c r="K128" i="38"/>
  <c r="AJ127" i="38"/>
  <c r="T127" i="38"/>
  <c r="AK126" i="38"/>
  <c r="AA126" i="38" s="1"/>
  <c r="AJ126" i="38"/>
  <c r="U126" i="38"/>
  <c r="T126" i="38"/>
  <c r="K126" i="38"/>
  <c r="AJ125" i="38"/>
  <c r="T125" i="38"/>
  <c r="AK124" i="38"/>
  <c r="AJ124" i="38"/>
  <c r="AA124" i="38"/>
  <c r="U124" i="38"/>
  <c r="K124" i="38" s="1"/>
  <c r="T124" i="38"/>
  <c r="AJ123" i="38"/>
  <c r="T123" i="38"/>
  <c r="AK122" i="38"/>
  <c r="AA122" i="38" s="1"/>
  <c r="AJ122" i="38"/>
  <c r="U122" i="38"/>
  <c r="K122" i="38" s="1"/>
  <c r="T122" i="38"/>
  <c r="AJ121" i="38"/>
  <c r="T121" i="38"/>
  <c r="AK120" i="38"/>
  <c r="AA120" i="38" s="1"/>
  <c r="AJ120" i="38"/>
  <c r="U120" i="38"/>
  <c r="K120" i="38" s="1"/>
  <c r="T120" i="38"/>
  <c r="AJ119" i="38"/>
  <c r="T119" i="38"/>
  <c r="AK118" i="38"/>
  <c r="AA118" i="38" s="1"/>
  <c r="AJ118" i="38"/>
  <c r="U118" i="38"/>
  <c r="T118" i="38"/>
  <c r="K118" i="38"/>
  <c r="AJ117" i="38"/>
  <c r="T117" i="38"/>
  <c r="AK116" i="38"/>
  <c r="AA116" i="38" s="1"/>
  <c r="AJ116" i="38"/>
  <c r="U116" i="38"/>
  <c r="K116" i="38" s="1"/>
  <c r="T116" i="38"/>
  <c r="AJ115" i="38"/>
  <c r="T115" i="38"/>
  <c r="AK114" i="38"/>
  <c r="AA114" i="38" s="1"/>
  <c r="AJ114" i="38"/>
  <c r="U114" i="38"/>
  <c r="T114" i="38"/>
  <c r="K114" i="38"/>
  <c r="AJ113" i="38"/>
  <c r="T113" i="38"/>
  <c r="AK112" i="38"/>
  <c r="AA112" i="38" s="1"/>
  <c r="AJ112" i="38"/>
  <c r="U112" i="38"/>
  <c r="T112" i="38"/>
  <c r="K112" i="38"/>
  <c r="AJ111" i="38"/>
  <c r="T111" i="38"/>
  <c r="AK110" i="38"/>
  <c r="AJ110" i="38"/>
  <c r="AA110" i="38"/>
  <c r="U110" i="38"/>
  <c r="T110" i="38"/>
  <c r="K110" i="38"/>
  <c r="AJ109" i="38"/>
  <c r="T109" i="38"/>
  <c r="AK108" i="38"/>
  <c r="AJ108" i="38"/>
  <c r="AA108" i="38"/>
  <c r="U108" i="38"/>
  <c r="K108" i="38" s="1"/>
  <c r="T108" i="38"/>
  <c r="AJ107" i="38"/>
  <c r="T107" i="38"/>
  <c r="AK106" i="38"/>
  <c r="AJ106" i="38"/>
  <c r="U106" i="38"/>
  <c r="T106" i="38"/>
  <c r="AJ105" i="38"/>
  <c r="T105" i="38"/>
  <c r="AK96" i="38"/>
  <c r="AA96" i="38" s="1"/>
  <c r="AJ96" i="38"/>
  <c r="U96" i="38"/>
  <c r="T96" i="38"/>
  <c r="K96" i="38"/>
  <c r="AJ95" i="38"/>
  <c r="T95" i="38"/>
  <c r="AK94" i="38"/>
  <c r="AA94" i="38" s="1"/>
  <c r="AJ94" i="38"/>
  <c r="U94" i="38"/>
  <c r="K94" i="38" s="1"/>
  <c r="T94" i="38"/>
  <c r="AJ93" i="38"/>
  <c r="T93" i="38"/>
  <c r="AK92" i="38"/>
  <c r="AA92" i="38" s="1"/>
  <c r="AJ92" i="38"/>
  <c r="U92" i="38"/>
  <c r="K92" i="38" s="1"/>
  <c r="T92" i="38"/>
  <c r="AJ91" i="38"/>
  <c r="T91" i="38"/>
  <c r="AK90" i="38"/>
  <c r="AA90" i="38" s="1"/>
  <c r="AJ90" i="38"/>
  <c r="U90" i="38"/>
  <c r="K90" i="38" s="1"/>
  <c r="T90" i="38"/>
  <c r="AJ89" i="38"/>
  <c r="T89" i="38"/>
  <c r="AK88" i="38"/>
  <c r="AA88" i="38" s="1"/>
  <c r="AJ88" i="38"/>
  <c r="U88" i="38"/>
  <c r="T88" i="38"/>
  <c r="K88" i="38"/>
  <c r="AJ87" i="38"/>
  <c r="T87" i="38"/>
  <c r="AK86" i="38"/>
  <c r="AA86" i="38" s="1"/>
  <c r="AJ86" i="38"/>
  <c r="U86" i="38"/>
  <c r="K86" i="38" s="1"/>
  <c r="T86" i="38"/>
  <c r="AJ85" i="38"/>
  <c r="T85" i="38"/>
  <c r="AK84" i="38"/>
  <c r="AA84" i="38" s="1"/>
  <c r="AJ84" i="38"/>
  <c r="U84" i="38"/>
  <c r="K84" i="38" s="1"/>
  <c r="T84" i="38"/>
  <c r="AJ83" i="38"/>
  <c r="T83" i="38"/>
  <c r="AK82" i="38"/>
  <c r="AA82" i="38" s="1"/>
  <c r="AJ82" i="38"/>
  <c r="U82" i="38"/>
  <c r="K82" i="38" s="1"/>
  <c r="T82" i="38"/>
  <c r="AJ81" i="38"/>
  <c r="T81" i="38"/>
  <c r="AK80" i="38"/>
  <c r="AA80" i="38" s="1"/>
  <c r="AJ80" i="38"/>
  <c r="U80" i="38"/>
  <c r="K80" i="38" s="1"/>
  <c r="T80" i="38"/>
  <c r="AJ79" i="38"/>
  <c r="T79" i="38"/>
  <c r="AK78" i="38"/>
  <c r="AA78" i="38" s="1"/>
  <c r="AJ78" i="38"/>
  <c r="U78" i="38"/>
  <c r="K78" i="38" s="1"/>
  <c r="T78" i="38"/>
  <c r="AJ77" i="38"/>
  <c r="T77" i="38"/>
  <c r="AK76" i="38"/>
  <c r="AA76" i="38" s="1"/>
  <c r="AJ76" i="38"/>
  <c r="U76" i="38"/>
  <c r="K76" i="38" s="1"/>
  <c r="T76" i="38"/>
  <c r="AJ75" i="38"/>
  <c r="T75" i="38"/>
  <c r="AK74" i="38"/>
  <c r="AA74" i="38" s="1"/>
  <c r="AJ74" i="38"/>
  <c r="U74" i="38"/>
  <c r="K74" i="38" s="1"/>
  <c r="T74" i="38"/>
  <c r="AJ73" i="38"/>
  <c r="T73" i="38"/>
  <c r="AK72" i="38"/>
  <c r="AA72" i="38" s="1"/>
  <c r="AJ72" i="38"/>
  <c r="U72" i="38"/>
  <c r="K72" i="38" s="1"/>
  <c r="T72" i="38"/>
  <c r="AJ71" i="38"/>
  <c r="T71" i="38"/>
  <c r="AK70" i="38"/>
  <c r="AA70" i="38" s="1"/>
  <c r="AJ70" i="38"/>
  <c r="U70" i="38"/>
  <c r="T70" i="38"/>
  <c r="K70" i="38"/>
  <c r="AJ69" i="38"/>
  <c r="T69" i="38"/>
  <c r="AK68" i="38"/>
  <c r="AA68" i="38" s="1"/>
  <c r="AJ68" i="38"/>
  <c r="U68" i="38"/>
  <c r="K68" i="38" s="1"/>
  <c r="T68" i="38"/>
  <c r="AJ67" i="38"/>
  <c r="T67" i="38"/>
  <c r="AK66" i="38"/>
  <c r="AA66" i="38" s="1"/>
  <c r="AJ66" i="38"/>
  <c r="U66" i="38"/>
  <c r="K66" i="38" s="1"/>
  <c r="T66" i="38"/>
  <c r="AJ65" i="38"/>
  <c r="T65" i="38"/>
  <c r="AK64" i="38"/>
  <c r="AA64" i="38" s="1"/>
  <c r="AJ64" i="38"/>
  <c r="U64" i="38"/>
  <c r="K64" i="38" s="1"/>
  <c r="T64" i="38"/>
  <c r="AJ63" i="38"/>
  <c r="T63" i="38"/>
  <c r="AK62" i="38"/>
  <c r="AA62" i="38" s="1"/>
  <c r="AJ62" i="38"/>
  <c r="U62" i="38"/>
  <c r="T62" i="38"/>
  <c r="K62" i="38"/>
  <c r="AJ61" i="38"/>
  <c r="T61" i="38"/>
  <c r="AK60" i="38"/>
  <c r="AA60" i="38" s="1"/>
  <c r="AJ60" i="38"/>
  <c r="U60" i="38"/>
  <c r="K60" i="38" s="1"/>
  <c r="T60" i="38"/>
  <c r="AJ59" i="38"/>
  <c r="T59" i="38"/>
  <c r="AK58" i="38"/>
  <c r="AJ58" i="38"/>
  <c r="U58" i="38"/>
  <c r="K58" i="38" s="1"/>
  <c r="T58" i="38"/>
  <c r="AJ57" i="38"/>
  <c r="T57" i="38"/>
  <c r="AK56" i="38"/>
  <c r="AA56" i="38" s="1"/>
  <c r="AJ56" i="38"/>
  <c r="U56" i="38"/>
  <c r="K56" i="38" s="1"/>
  <c r="T56" i="38"/>
  <c r="AJ55" i="38"/>
  <c r="T55" i="38"/>
  <c r="AK47" i="38"/>
  <c r="AA47" i="38" s="1"/>
  <c r="AJ47" i="38"/>
  <c r="U47" i="38"/>
  <c r="K47" i="38" s="1"/>
  <c r="T47" i="38"/>
  <c r="AJ46" i="38"/>
  <c r="T46" i="38"/>
  <c r="AK45" i="38"/>
  <c r="AA45" i="38" s="1"/>
  <c r="AJ45" i="38"/>
  <c r="U45" i="38"/>
  <c r="K45" i="38" s="1"/>
  <c r="T45" i="38"/>
  <c r="AJ44" i="38"/>
  <c r="T44" i="38"/>
  <c r="AK43" i="38"/>
  <c r="AA43" i="38" s="1"/>
  <c r="AJ43" i="38"/>
  <c r="U43" i="38"/>
  <c r="T43" i="38"/>
  <c r="K43" i="38"/>
  <c r="AJ42" i="38"/>
  <c r="T42" i="38"/>
  <c r="AK41" i="38"/>
  <c r="AA41" i="38" s="1"/>
  <c r="AJ41" i="38"/>
  <c r="U41" i="38"/>
  <c r="K41" i="38" s="1"/>
  <c r="T41" i="38"/>
  <c r="AJ40" i="38"/>
  <c r="T40" i="38"/>
  <c r="AK39" i="38"/>
  <c r="AJ39" i="38"/>
  <c r="AA39" i="38"/>
  <c r="U39" i="38"/>
  <c r="K39" i="38" s="1"/>
  <c r="T39" i="38"/>
  <c r="AJ38" i="38"/>
  <c r="T38" i="38"/>
  <c r="AK37" i="38"/>
  <c r="AA37" i="38" s="1"/>
  <c r="AJ37" i="38"/>
  <c r="U37" i="38"/>
  <c r="K37" i="38" s="1"/>
  <c r="T37" i="38"/>
  <c r="AJ36" i="38"/>
  <c r="T36" i="38"/>
  <c r="AK35" i="38"/>
  <c r="AA35" i="38" s="1"/>
  <c r="AJ35" i="38"/>
  <c r="U35" i="38"/>
  <c r="K35" i="38" s="1"/>
  <c r="T35" i="38"/>
  <c r="AJ34" i="38"/>
  <c r="T34" i="38"/>
  <c r="AK33" i="38"/>
  <c r="AA33" i="38" s="1"/>
  <c r="AJ33" i="38"/>
  <c r="U33" i="38"/>
  <c r="K33" i="38" s="1"/>
  <c r="T33" i="38"/>
  <c r="AJ32" i="38"/>
  <c r="T32" i="38"/>
  <c r="AK31" i="38"/>
  <c r="AA31" i="38" s="1"/>
  <c r="AJ31" i="38"/>
  <c r="U31" i="38"/>
  <c r="K31" i="38" s="1"/>
  <c r="T31" i="38"/>
  <c r="AJ30" i="38"/>
  <c r="T30" i="38"/>
  <c r="AK29" i="38"/>
  <c r="AJ29" i="38"/>
  <c r="AA29" i="38"/>
  <c r="U29" i="38"/>
  <c r="T29" i="38"/>
  <c r="K29" i="38"/>
  <c r="AJ28" i="38"/>
  <c r="T28" i="38"/>
  <c r="AK27" i="38"/>
  <c r="AA27" i="38" s="1"/>
  <c r="AJ27" i="38"/>
  <c r="U27" i="38"/>
  <c r="K27" i="38" s="1"/>
  <c r="T27" i="38"/>
  <c r="AJ26" i="38"/>
  <c r="T26" i="38"/>
  <c r="AK25" i="38"/>
  <c r="AA25" i="38" s="1"/>
  <c r="AJ25" i="38"/>
  <c r="U25" i="38"/>
  <c r="K25" i="38" s="1"/>
  <c r="T25" i="38"/>
  <c r="AJ24" i="38"/>
  <c r="T24" i="38"/>
  <c r="AK23" i="38"/>
  <c r="AA23" i="38" s="1"/>
  <c r="AJ23" i="38"/>
  <c r="U23" i="38"/>
  <c r="K23" i="38" s="1"/>
  <c r="T23" i="38"/>
  <c r="AJ22" i="38"/>
  <c r="T22" i="38"/>
  <c r="AK21" i="38"/>
  <c r="AA21" i="38" s="1"/>
  <c r="AJ21" i="38"/>
  <c r="U21" i="38"/>
  <c r="T21" i="38"/>
  <c r="AJ20" i="38"/>
  <c r="T20" i="38"/>
  <c r="AK19" i="38"/>
  <c r="AA19" i="38" s="1"/>
  <c r="AJ19" i="38"/>
  <c r="U19" i="38"/>
  <c r="T19" i="38"/>
  <c r="K19" i="38"/>
  <c r="AJ18" i="38"/>
  <c r="T18" i="38"/>
  <c r="AK17" i="38"/>
  <c r="AA17" i="38" s="1"/>
  <c r="AJ17" i="38"/>
  <c r="U17" i="38"/>
  <c r="T17" i="38"/>
  <c r="K17" i="38"/>
  <c r="AJ16" i="38"/>
  <c r="T16" i="38"/>
  <c r="M16" i="38"/>
  <c r="E11" i="38"/>
  <c r="D11" i="38"/>
  <c r="C11" i="38"/>
  <c r="C12" i="38" s="1"/>
  <c r="E12" i="38" s="1"/>
  <c r="C10" i="38"/>
  <c r="E10" i="38" s="1"/>
  <c r="D9" i="38"/>
  <c r="N8" i="38"/>
  <c r="N7" i="38"/>
  <c r="C9" i="38" s="1"/>
  <c r="E9" i="38" s="1"/>
  <c r="N6" i="38"/>
  <c r="N3" i="38"/>
  <c r="AK196" i="37"/>
  <c r="AA196" i="37" s="1"/>
  <c r="AJ196" i="37"/>
  <c r="U196" i="37"/>
  <c r="K196" i="37" s="1"/>
  <c r="T196" i="37"/>
  <c r="AJ195" i="37"/>
  <c r="T195" i="37"/>
  <c r="AK194" i="37"/>
  <c r="AJ194" i="37"/>
  <c r="AA194" i="37"/>
  <c r="U194" i="37"/>
  <c r="K194" i="37" s="1"/>
  <c r="T194" i="37"/>
  <c r="AJ193" i="37"/>
  <c r="T193" i="37"/>
  <c r="AK192" i="37"/>
  <c r="AA192" i="37" s="1"/>
  <c r="AJ192" i="37"/>
  <c r="U192" i="37"/>
  <c r="T192" i="37"/>
  <c r="K192" i="37"/>
  <c r="AJ191" i="37"/>
  <c r="T191" i="37"/>
  <c r="AK190" i="37"/>
  <c r="AJ190" i="37"/>
  <c r="AA190" i="37"/>
  <c r="U190" i="37"/>
  <c r="K190" i="37" s="1"/>
  <c r="T190" i="37"/>
  <c r="AJ189" i="37"/>
  <c r="T189" i="37"/>
  <c r="AK188" i="37"/>
  <c r="AA188" i="37" s="1"/>
  <c r="AJ188" i="37"/>
  <c r="U188" i="37"/>
  <c r="K188" i="37" s="1"/>
  <c r="T188" i="37"/>
  <c r="AJ187" i="37"/>
  <c r="T187" i="37"/>
  <c r="AK186" i="37"/>
  <c r="AA186" i="37" s="1"/>
  <c r="AJ186" i="37"/>
  <c r="U186" i="37"/>
  <c r="K186" i="37" s="1"/>
  <c r="T186" i="37"/>
  <c r="AJ185" i="37"/>
  <c r="T185" i="37"/>
  <c r="AK184" i="37"/>
  <c r="AA184" i="37" s="1"/>
  <c r="AJ184" i="37"/>
  <c r="U184" i="37"/>
  <c r="K184" i="37" s="1"/>
  <c r="T184" i="37"/>
  <c r="AJ183" i="37"/>
  <c r="T183" i="37"/>
  <c r="AK182" i="37"/>
  <c r="AJ182" i="37"/>
  <c r="AA182" i="37"/>
  <c r="U182" i="37"/>
  <c r="K182" i="37" s="1"/>
  <c r="T182" i="37"/>
  <c r="AJ181" i="37"/>
  <c r="T181" i="37"/>
  <c r="AK180" i="37"/>
  <c r="AA180" i="37" s="1"/>
  <c r="AJ180" i="37"/>
  <c r="U180" i="37"/>
  <c r="T180" i="37"/>
  <c r="K180" i="37"/>
  <c r="AJ179" i="37"/>
  <c r="T179" i="37"/>
  <c r="AK178" i="37"/>
  <c r="AA178" i="37" s="1"/>
  <c r="AJ178" i="37"/>
  <c r="U178" i="37"/>
  <c r="K178" i="37" s="1"/>
  <c r="T178" i="37"/>
  <c r="AJ177" i="37"/>
  <c r="T177" i="37"/>
  <c r="AK176" i="37"/>
  <c r="AJ176" i="37"/>
  <c r="AA176" i="37"/>
  <c r="U176" i="37"/>
  <c r="T176" i="37"/>
  <c r="K176" i="37"/>
  <c r="AJ175" i="37"/>
  <c r="T175" i="37"/>
  <c r="AK174" i="37"/>
  <c r="AA174" i="37" s="1"/>
  <c r="AJ174" i="37"/>
  <c r="U174" i="37"/>
  <c r="K174" i="37" s="1"/>
  <c r="T174" i="37"/>
  <c r="AJ173" i="37"/>
  <c r="T173" i="37"/>
  <c r="AK172" i="37"/>
  <c r="AA172" i="37" s="1"/>
  <c r="AJ172" i="37"/>
  <c r="U172" i="37"/>
  <c r="K172" i="37" s="1"/>
  <c r="T172" i="37"/>
  <c r="AJ171" i="37"/>
  <c r="T171" i="37"/>
  <c r="AK170" i="37"/>
  <c r="AA170" i="37" s="1"/>
  <c r="AJ170" i="37"/>
  <c r="U170" i="37"/>
  <c r="K170" i="37" s="1"/>
  <c r="T170" i="37"/>
  <c r="AJ169" i="37"/>
  <c r="T169" i="37"/>
  <c r="AK168" i="37"/>
  <c r="AA168" i="37" s="1"/>
  <c r="AJ168" i="37"/>
  <c r="U168" i="37"/>
  <c r="K168" i="37" s="1"/>
  <c r="T168" i="37"/>
  <c r="AJ167" i="37"/>
  <c r="T167" i="37"/>
  <c r="AK166" i="37"/>
  <c r="AA166" i="37" s="1"/>
  <c r="AJ166" i="37"/>
  <c r="U166" i="37"/>
  <c r="K166" i="37" s="1"/>
  <c r="T166" i="37"/>
  <c r="AJ165" i="37"/>
  <c r="T165" i="37"/>
  <c r="AK164" i="37"/>
  <c r="AA164" i="37" s="1"/>
  <c r="AJ164" i="37"/>
  <c r="U164" i="37"/>
  <c r="K164" i="37" s="1"/>
  <c r="T164" i="37"/>
  <c r="AJ163" i="37"/>
  <c r="T163" i="37"/>
  <c r="AK162" i="37"/>
  <c r="AA162" i="37" s="1"/>
  <c r="AJ162" i="37"/>
  <c r="U162" i="37"/>
  <c r="K162" i="37" s="1"/>
  <c r="T162" i="37"/>
  <c r="AJ161" i="37"/>
  <c r="T161" i="37"/>
  <c r="AK160" i="37"/>
  <c r="AA160" i="37" s="1"/>
  <c r="AJ160" i="37"/>
  <c r="U160" i="37"/>
  <c r="K160" i="37" s="1"/>
  <c r="T160" i="37"/>
  <c r="AJ159" i="37"/>
  <c r="T159" i="37"/>
  <c r="AK158" i="37"/>
  <c r="AJ158" i="37"/>
  <c r="AA158" i="37"/>
  <c r="U158" i="37"/>
  <c r="T158" i="37"/>
  <c r="AJ157" i="37"/>
  <c r="T157" i="37"/>
  <c r="AK156" i="37"/>
  <c r="AA156" i="37" s="1"/>
  <c r="AJ156" i="37"/>
  <c r="U156" i="37"/>
  <c r="T156" i="37"/>
  <c r="K156" i="37"/>
  <c r="AJ155" i="37"/>
  <c r="T155" i="37"/>
  <c r="AK146" i="37"/>
  <c r="AA146" i="37" s="1"/>
  <c r="AJ146" i="37"/>
  <c r="U146" i="37"/>
  <c r="K146" i="37" s="1"/>
  <c r="T146" i="37"/>
  <c r="AJ145" i="37"/>
  <c r="T145" i="37"/>
  <c r="AK144" i="37"/>
  <c r="AA144" i="37" s="1"/>
  <c r="AJ144" i="37"/>
  <c r="U144" i="37"/>
  <c r="K144" i="37" s="1"/>
  <c r="T144" i="37"/>
  <c r="AJ143" i="37"/>
  <c r="T143" i="37"/>
  <c r="AK142" i="37"/>
  <c r="AA142" i="37" s="1"/>
  <c r="AJ142" i="37"/>
  <c r="U142" i="37"/>
  <c r="T142" i="37"/>
  <c r="K142" i="37"/>
  <c r="AJ141" i="37"/>
  <c r="T141" i="37"/>
  <c r="AK140" i="37"/>
  <c r="AA140" i="37" s="1"/>
  <c r="AJ140" i="37"/>
  <c r="U140" i="37"/>
  <c r="K140" i="37" s="1"/>
  <c r="T140" i="37"/>
  <c r="AJ139" i="37"/>
  <c r="T139" i="37"/>
  <c r="AK138" i="37"/>
  <c r="AA138" i="37" s="1"/>
  <c r="AJ138" i="37"/>
  <c r="U138" i="37"/>
  <c r="K138" i="37" s="1"/>
  <c r="T138" i="37"/>
  <c r="AJ137" i="37"/>
  <c r="T137" i="37"/>
  <c r="AK136" i="37"/>
  <c r="AA136" i="37" s="1"/>
  <c r="AJ136" i="37"/>
  <c r="U136" i="37"/>
  <c r="T136" i="37"/>
  <c r="K136" i="37"/>
  <c r="AJ135" i="37"/>
  <c r="T135" i="37"/>
  <c r="AK134" i="37"/>
  <c r="AA134" i="37" s="1"/>
  <c r="AJ134" i="37"/>
  <c r="U134" i="37"/>
  <c r="K134" i="37" s="1"/>
  <c r="T134" i="37"/>
  <c r="AJ133" i="37"/>
  <c r="T133" i="37"/>
  <c r="AK132" i="37"/>
  <c r="AA132" i="37" s="1"/>
  <c r="AJ132" i="37"/>
  <c r="U132" i="37"/>
  <c r="K132" i="37" s="1"/>
  <c r="T132" i="37"/>
  <c r="AJ131" i="37"/>
  <c r="T131" i="37"/>
  <c r="AK130" i="37"/>
  <c r="AA130" i="37" s="1"/>
  <c r="AJ130" i="37"/>
  <c r="U130" i="37"/>
  <c r="T130" i="37"/>
  <c r="K130" i="37"/>
  <c r="AJ129" i="37"/>
  <c r="T129" i="37"/>
  <c r="AK128" i="37"/>
  <c r="AA128" i="37" s="1"/>
  <c r="AJ128" i="37"/>
  <c r="U128" i="37"/>
  <c r="K128" i="37" s="1"/>
  <c r="T128" i="37"/>
  <c r="AJ127" i="37"/>
  <c r="T127" i="37"/>
  <c r="AK126" i="37"/>
  <c r="AA126" i="37" s="1"/>
  <c r="AJ126" i="37"/>
  <c r="U126" i="37"/>
  <c r="T126" i="37"/>
  <c r="K126" i="37"/>
  <c r="AJ125" i="37"/>
  <c r="T125" i="37"/>
  <c r="AK124" i="37"/>
  <c r="AA124" i="37" s="1"/>
  <c r="AJ124" i="37"/>
  <c r="U124" i="37"/>
  <c r="K124" i="37" s="1"/>
  <c r="T124" i="37"/>
  <c r="AJ123" i="37"/>
  <c r="T123" i="37"/>
  <c r="AK122" i="37"/>
  <c r="AJ122" i="37"/>
  <c r="AA122" i="37"/>
  <c r="U122" i="37"/>
  <c r="K122" i="37" s="1"/>
  <c r="T122" i="37"/>
  <c r="AJ121" i="37"/>
  <c r="T121" i="37"/>
  <c r="AK120" i="37"/>
  <c r="AA120" i="37" s="1"/>
  <c r="AJ120" i="37"/>
  <c r="U120" i="37"/>
  <c r="K120" i="37" s="1"/>
  <c r="T120" i="37"/>
  <c r="AJ119" i="37"/>
  <c r="T119" i="37"/>
  <c r="AK118" i="37"/>
  <c r="AJ118" i="37"/>
  <c r="AA118" i="37"/>
  <c r="U118" i="37"/>
  <c r="K118" i="37" s="1"/>
  <c r="T118" i="37"/>
  <c r="AJ117" i="37"/>
  <c r="T117" i="37"/>
  <c r="AK116" i="37"/>
  <c r="AA116" i="37" s="1"/>
  <c r="AJ116" i="37"/>
  <c r="U116" i="37"/>
  <c r="K116" i="37" s="1"/>
  <c r="T116" i="37"/>
  <c r="AJ115" i="37"/>
  <c r="T115" i="37"/>
  <c r="AK114" i="37"/>
  <c r="AA114" i="37" s="1"/>
  <c r="AJ114" i="37"/>
  <c r="U114" i="37"/>
  <c r="K114" i="37" s="1"/>
  <c r="T114" i="37"/>
  <c r="AJ113" i="37"/>
  <c r="T113" i="37"/>
  <c r="AK112" i="37"/>
  <c r="AA112" i="37" s="1"/>
  <c r="AJ112" i="37"/>
  <c r="U112" i="37"/>
  <c r="T112" i="37"/>
  <c r="K112" i="37"/>
  <c r="AJ111" i="37"/>
  <c r="T111" i="37"/>
  <c r="AK110" i="37"/>
  <c r="AA110" i="37" s="1"/>
  <c r="AJ110" i="37"/>
  <c r="U110" i="37"/>
  <c r="K110" i="37" s="1"/>
  <c r="T110" i="37"/>
  <c r="AJ109" i="37"/>
  <c r="T109" i="37"/>
  <c r="AK108" i="37"/>
  <c r="AJ108" i="37"/>
  <c r="AA108" i="37"/>
  <c r="U108" i="37"/>
  <c r="K108" i="37" s="1"/>
  <c r="T108" i="37"/>
  <c r="AJ107" i="37"/>
  <c r="T107" i="37"/>
  <c r="AK106" i="37"/>
  <c r="AJ106" i="37"/>
  <c r="U106" i="37"/>
  <c r="T106" i="37"/>
  <c r="K106" i="37"/>
  <c r="AJ105" i="37"/>
  <c r="T105" i="37"/>
  <c r="AK96" i="37"/>
  <c r="AA96" i="37" s="1"/>
  <c r="AJ96" i="37"/>
  <c r="U96" i="37"/>
  <c r="T96" i="37"/>
  <c r="K96" i="37"/>
  <c r="AJ95" i="37"/>
  <c r="T95" i="37"/>
  <c r="AK94" i="37"/>
  <c r="AJ94" i="37"/>
  <c r="AA94" i="37"/>
  <c r="U94" i="37"/>
  <c r="K94" i="37" s="1"/>
  <c r="T94" i="37"/>
  <c r="AJ93" i="37"/>
  <c r="T93" i="37"/>
  <c r="AK92" i="37"/>
  <c r="AJ92" i="37"/>
  <c r="AA92" i="37"/>
  <c r="U92" i="37"/>
  <c r="K92" i="37" s="1"/>
  <c r="T92" i="37"/>
  <c r="AJ91" i="37"/>
  <c r="T91" i="37"/>
  <c r="AK90" i="37"/>
  <c r="AA90" i="37" s="1"/>
  <c r="AJ90" i="37"/>
  <c r="U90" i="37"/>
  <c r="K90" i="37" s="1"/>
  <c r="T90" i="37"/>
  <c r="AJ89" i="37"/>
  <c r="T89" i="37"/>
  <c r="AK88" i="37"/>
  <c r="AA88" i="37" s="1"/>
  <c r="AJ88" i="37"/>
  <c r="U88" i="37"/>
  <c r="K88" i="37" s="1"/>
  <c r="T88" i="37"/>
  <c r="AJ87" i="37"/>
  <c r="T87" i="37"/>
  <c r="AK86" i="37"/>
  <c r="AJ86" i="37"/>
  <c r="AA86" i="37"/>
  <c r="U86" i="37"/>
  <c r="T86" i="37"/>
  <c r="K86" i="37"/>
  <c r="AJ85" i="37"/>
  <c r="T85" i="37"/>
  <c r="AK84" i="37"/>
  <c r="AA84" i="37" s="1"/>
  <c r="AJ84" i="37"/>
  <c r="U84" i="37"/>
  <c r="T84" i="37"/>
  <c r="K84" i="37"/>
  <c r="AJ83" i="37"/>
  <c r="T83" i="37"/>
  <c r="AK82" i="37"/>
  <c r="AA82" i="37" s="1"/>
  <c r="AJ82" i="37"/>
  <c r="U82" i="37"/>
  <c r="K82" i="37" s="1"/>
  <c r="T82" i="37"/>
  <c r="AJ81" i="37"/>
  <c r="T81" i="37"/>
  <c r="AK80" i="37"/>
  <c r="AA80" i="37" s="1"/>
  <c r="AJ80" i="37"/>
  <c r="U80" i="37"/>
  <c r="K80" i="37" s="1"/>
  <c r="T80" i="37"/>
  <c r="AJ79" i="37"/>
  <c r="T79" i="37"/>
  <c r="AK78" i="37"/>
  <c r="AA78" i="37" s="1"/>
  <c r="AJ78" i="37"/>
  <c r="U78" i="37"/>
  <c r="K78" i="37" s="1"/>
  <c r="T78" i="37"/>
  <c r="AJ77" i="37"/>
  <c r="T77" i="37"/>
  <c r="AK76" i="37"/>
  <c r="AA76" i="37" s="1"/>
  <c r="AJ76" i="37"/>
  <c r="U76" i="37"/>
  <c r="K76" i="37" s="1"/>
  <c r="T76" i="37"/>
  <c r="AJ75" i="37"/>
  <c r="T75" i="37"/>
  <c r="AK74" i="37"/>
  <c r="AA74" i="37" s="1"/>
  <c r="AJ74" i="37"/>
  <c r="U74" i="37"/>
  <c r="K74" i="37" s="1"/>
  <c r="T74" i="37"/>
  <c r="AJ73" i="37"/>
  <c r="T73" i="37"/>
  <c r="AK72" i="37"/>
  <c r="AA72" i="37" s="1"/>
  <c r="AJ72" i="37"/>
  <c r="U72" i="37"/>
  <c r="K72" i="37" s="1"/>
  <c r="T72" i="37"/>
  <c r="AJ71" i="37"/>
  <c r="T71" i="37"/>
  <c r="AK70" i="37"/>
  <c r="AJ70" i="37"/>
  <c r="AA70" i="37"/>
  <c r="U70" i="37"/>
  <c r="K70" i="37" s="1"/>
  <c r="T70" i="37"/>
  <c r="AJ69" i="37"/>
  <c r="T69" i="37"/>
  <c r="AK68" i="37"/>
  <c r="AA68" i="37" s="1"/>
  <c r="AJ68" i="37"/>
  <c r="U68" i="37"/>
  <c r="K68" i="37" s="1"/>
  <c r="T68" i="37"/>
  <c r="AJ67" i="37"/>
  <c r="T67" i="37"/>
  <c r="AK66" i="37"/>
  <c r="AA66" i="37" s="1"/>
  <c r="AJ66" i="37"/>
  <c r="U66" i="37"/>
  <c r="K66" i="37" s="1"/>
  <c r="T66" i="37"/>
  <c r="AJ65" i="37"/>
  <c r="T65" i="37"/>
  <c r="AK64" i="37"/>
  <c r="AA64" i="37" s="1"/>
  <c r="AJ64" i="37"/>
  <c r="U64" i="37"/>
  <c r="T64" i="37"/>
  <c r="K64" i="37"/>
  <c r="AJ63" i="37"/>
  <c r="T63" i="37"/>
  <c r="AK62" i="37"/>
  <c r="AA62" i="37" s="1"/>
  <c r="AJ62" i="37"/>
  <c r="U62" i="37"/>
  <c r="K62" i="37" s="1"/>
  <c r="T62" i="37"/>
  <c r="AJ61" i="37"/>
  <c r="T61" i="37"/>
  <c r="AK60" i="37"/>
  <c r="AJ60" i="37"/>
  <c r="AA60" i="37"/>
  <c r="U60" i="37"/>
  <c r="K60" i="37" s="1"/>
  <c r="T60" i="37"/>
  <c r="AJ59" i="37"/>
  <c r="T59" i="37"/>
  <c r="AK58" i="37"/>
  <c r="AA58" i="37" s="1"/>
  <c r="AJ58" i="37"/>
  <c r="U58" i="37"/>
  <c r="K58" i="37" s="1"/>
  <c r="T58" i="37"/>
  <c r="AJ57" i="37"/>
  <c r="T57" i="37"/>
  <c r="AK56" i="37"/>
  <c r="AA56" i="37" s="1"/>
  <c r="AJ56" i="37"/>
  <c r="U56" i="37"/>
  <c r="T56" i="37"/>
  <c r="K56" i="37"/>
  <c r="AJ55" i="37"/>
  <c r="T55" i="37"/>
  <c r="AK47" i="37"/>
  <c r="AA47" i="37" s="1"/>
  <c r="AJ47" i="37"/>
  <c r="U47" i="37"/>
  <c r="T47" i="37"/>
  <c r="K47" i="37"/>
  <c r="AJ46" i="37"/>
  <c r="T46" i="37"/>
  <c r="AK45" i="37"/>
  <c r="AA45" i="37" s="1"/>
  <c r="AJ45" i="37"/>
  <c r="U45" i="37"/>
  <c r="T45" i="37"/>
  <c r="K45" i="37"/>
  <c r="AJ44" i="37"/>
  <c r="T44" i="37"/>
  <c r="AK43" i="37"/>
  <c r="AJ43" i="37"/>
  <c r="AA43" i="37"/>
  <c r="U43" i="37"/>
  <c r="K43" i="37" s="1"/>
  <c r="T43" i="37"/>
  <c r="AJ42" i="37"/>
  <c r="T42" i="37"/>
  <c r="AK41" i="37"/>
  <c r="AA41" i="37" s="1"/>
  <c r="AJ41" i="37"/>
  <c r="U41" i="37"/>
  <c r="K41" i="37" s="1"/>
  <c r="T41" i="37"/>
  <c r="AJ40" i="37"/>
  <c r="T40" i="37"/>
  <c r="AK39" i="37"/>
  <c r="AA39" i="37" s="1"/>
  <c r="AJ39" i="37"/>
  <c r="U39" i="37"/>
  <c r="K39" i="37" s="1"/>
  <c r="T39" i="37"/>
  <c r="AJ38" i="37"/>
  <c r="T38" i="37"/>
  <c r="AK37" i="37"/>
  <c r="AJ37" i="37"/>
  <c r="AA37" i="37"/>
  <c r="U37" i="37"/>
  <c r="K37" i="37" s="1"/>
  <c r="T37" i="37"/>
  <c r="AJ36" i="37"/>
  <c r="T36" i="37"/>
  <c r="AK35" i="37"/>
  <c r="AA35" i="37" s="1"/>
  <c r="AJ35" i="37"/>
  <c r="U35" i="37"/>
  <c r="K35" i="37" s="1"/>
  <c r="T35" i="37"/>
  <c r="AJ34" i="37"/>
  <c r="T34" i="37"/>
  <c r="AK33" i="37"/>
  <c r="AA33" i="37" s="1"/>
  <c r="AJ33" i="37"/>
  <c r="U33" i="37"/>
  <c r="K33" i="37" s="1"/>
  <c r="T33" i="37"/>
  <c r="AJ32" i="37"/>
  <c r="T32" i="37"/>
  <c r="AK31" i="37"/>
  <c r="AA31" i="37" s="1"/>
  <c r="AJ31" i="37"/>
  <c r="U31" i="37"/>
  <c r="K31" i="37" s="1"/>
  <c r="T31" i="37"/>
  <c r="AJ30" i="37"/>
  <c r="T30" i="37"/>
  <c r="AK29" i="37"/>
  <c r="AA29" i="37" s="1"/>
  <c r="AJ29" i="37"/>
  <c r="U29" i="37"/>
  <c r="K29" i="37" s="1"/>
  <c r="T29" i="37"/>
  <c r="AJ28" i="37"/>
  <c r="T28" i="37"/>
  <c r="AK27" i="37"/>
  <c r="AA27" i="37" s="1"/>
  <c r="AJ27" i="37"/>
  <c r="U27" i="37"/>
  <c r="T27" i="37"/>
  <c r="K27" i="37"/>
  <c r="AJ26" i="37"/>
  <c r="T26" i="37"/>
  <c r="AK25" i="37"/>
  <c r="AA25" i="37" s="1"/>
  <c r="AJ25" i="37"/>
  <c r="U25" i="37"/>
  <c r="K25" i="37" s="1"/>
  <c r="T25" i="37"/>
  <c r="AJ24" i="37"/>
  <c r="T24" i="37"/>
  <c r="AK23" i="37"/>
  <c r="AA23" i="37" s="1"/>
  <c r="AJ23" i="37"/>
  <c r="U23" i="37"/>
  <c r="K23" i="37" s="1"/>
  <c r="T23" i="37"/>
  <c r="AJ22" i="37"/>
  <c r="T22" i="37"/>
  <c r="AK21" i="37"/>
  <c r="AJ21" i="37"/>
  <c r="AA21" i="37"/>
  <c r="U21" i="37"/>
  <c r="K21" i="37" s="1"/>
  <c r="T21" i="37"/>
  <c r="AJ20" i="37"/>
  <c r="T20" i="37"/>
  <c r="AK19" i="37"/>
  <c r="AJ19" i="37"/>
  <c r="AA19" i="37"/>
  <c r="U19" i="37"/>
  <c r="K19" i="37" s="1"/>
  <c r="T19" i="37"/>
  <c r="AJ18" i="37"/>
  <c r="T18" i="37"/>
  <c r="AK17" i="37"/>
  <c r="AA17" i="37" s="1"/>
  <c r="AJ17" i="37"/>
  <c r="U17" i="37"/>
  <c r="T17" i="37"/>
  <c r="K17" i="37"/>
  <c r="AJ16" i="37"/>
  <c r="T16" i="37"/>
  <c r="N16" i="37"/>
  <c r="O16" i="37" s="1"/>
  <c r="P16" i="37" s="1"/>
  <c r="Q16" i="37" s="1"/>
  <c r="R16" i="37" s="1"/>
  <c r="M16" i="37"/>
  <c r="C9" i="37"/>
  <c r="N8" i="37"/>
  <c r="N7" i="37"/>
  <c r="V16" i="37" s="1"/>
  <c r="N6" i="37"/>
  <c r="AR3" i="37"/>
  <c r="AR5" i="37" s="1"/>
  <c r="N3" i="37"/>
  <c r="AK196" i="36"/>
  <c r="AA196" i="36" s="1"/>
  <c r="AJ196" i="36"/>
  <c r="U196" i="36"/>
  <c r="K196" i="36" s="1"/>
  <c r="T196" i="36"/>
  <c r="AJ195" i="36"/>
  <c r="T195" i="36"/>
  <c r="AK194" i="36"/>
  <c r="AA194" i="36" s="1"/>
  <c r="AJ194" i="36"/>
  <c r="U194" i="36"/>
  <c r="K194" i="36" s="1"/>
  <c r="T194" i="36"/>
  <c r="AJ193" i="36"/>
  <c r="T193" i="36"/>
  <c r="AK192" i="36"/>
  <c r="AA192" i="36" s="1"/>
  <c r="AJ192" i="36"/>
  <c r="U192" i="36"/>
  <c r="K192" i="36" s="1"/>
  <c r="T192" i="36"/>
  <c r="AJ191" i="36"/>
  <c r="T191" i="36"/>
  <c r="AK190" i="36"/>
  <c r="AA190" i="36" s="1"/>
  <c r="AJ190" i="36"/>
  <c r="U190" i="36"/>
  <c r="K190" i="36" s="1"/>
  <c r="T190" i="36"/>
  <c r="AJ189" i="36"/>
  <c r="T189" i="36"/>
  <c r="AK188" i="36"/>
  <c r="AA188" i="36" s="1"/>
  <c r="AJ188" i="36"/>
  <c r="U188" i="36"/>
  <c r="K188" i="36" s="1"/>
  <c r="T188" i="36"/>
  <c r="AJ187" i="36"/>
  <c r="T187" i="36"/>
  <c r="AK186" i="36"/>
  <c r="AA186" i="36" s="1"/>
  <c r="AJ186" i="36"/>
  <c r="U186" i="36"/>
  <c r="K186" i="36" s="1"/>
  <c r="T186" i="36"/>
  <c r="AJ185" i="36"/>
  <c r="T185" i="36"/>
  <c r="AK184" i="36"/>
  <c r="AA184" i="36" s="1"/>
  <c r="AJ184" i="36"/>
  <c r="U184" i="36"/>
  <c r="K184" i="36" s="1"/>
  <c r="T184" i="36"/>
  <c r="AJ183" i="36"/>
  <c r="T183" i="36"/>
  <c r="AK182" i="36"/>
  <c r="AA182" i="36" s="1"/>
  <c r="AJ182" i="36"/>
  <c r="U182" i="36"/>
  <c r="T182" i="36"/>
  <c r="K182" i="36"/>
  <c r="AJ181" i="36"/>
  <c r="T181" i="36"/>
  <c r="AK180" i="36"/>
  <c r="AA180" i="36" s="1"/>
  <c r="AJ180" i="36"/>
  <c r="U180" i="36"/>
  <c r="K180" i="36" s="1"/>
  <c r="T180" i="36"/>
  <c r="AJ179" i="36"/>
  <c r="T179" i="36"/>
  <c r="AK178" i="36"/>
  <c r="AA178" i="36" s="1"/>
  <c r="AJ178" i="36"/>
  <c r="U178" i="36"/>
  <c r="K178" i="36" s="1"/>
  <c r="T178" i="36"/>
  <c r="AJ177" i="36"/>
  <c r="T177" i="36"/>
  <c r="AK176" i="36"/>
  <c r="AA176" i="36" s="1"/>
  <c r="AJ176" i="36"/>
  <c r="U176" i="36"/>
  <c r="K176" i="36" s="1"/>
  <c r="T176" i="36"/>
  <c r="AJ175" i="36"/>
  <c r="T175" i="36"/>
  <c r="AK174" i="36"/>
  <c r="AA174" i="36" s="1"/>
  <c r="AJ174" i="36"/>
  <c r="U174" i="36"/>
  <c r="K174" i="36" s="1"/>
  <c r="T174" i="36"/>
  <c r="AJ173" i="36"/>
  <c r="T173" i="36"/>
  <c r="AK172" i="36"/>
  <c r="AA172" i="36" s="1"/>
  <c r="AJ172" i="36"/>
  <c r="U172" i="36"/>
  <c r="T172" i="36"/>
  <c r="K172" i="36"/>
  <c r="AJ171" i="36"/>
  <c r="T171" i="36"/>
  <c r="AK170" i="36"/>
  <c r="AA170" i="36" s="1"/>
  <c r="AJ170" i="36"/>
  <c r="U170" i="36"/>
  <c r="K170" i="36" s="1"/>
  <c r="T170" i="36"/>
  <c r="AJ169" i="36"/>
  <c r="T169" i="36"/>
  <c r="AK168" i="36"/>
  <c r="AA168" i="36" s="1"/>
  <c r="AJ168" i="36"/>
  <c r="U168" i="36"/>
  <c r="K168" i="36" s="1"/>
  <c r="T168" i="36"/>
  <c r="AJ167" i="36"/>
  <c r="T167" i="36"/>
  <c r="AK166" i="36"/>
  <c r="AA166" i="36" s="1"/>
  <c r="AJ166" i="36"/>
  <c r="U166" i="36"/>
  <c r="K166" i="36" s="1"/>
  <c r="T166" i="36"/>
  <c r="AJ165" i="36"/>
  <c r="T165" i="36"/>
  <c r="AK164" i="36"/>
  <c r="AJ164" i="36"/>
  <c r="AA164" i="36"/>
  <c r="U164" i="36"/>
  <c r="T164" i="36"/>
  <c r="K164" i="36"/>
  <c r="AJ163" i="36"/>
  <c r="T163" i="36"/>
  <c r="AK162" i="36"/>
  <c r="AJ162" i="36"/>
  <c r="AA162" i="36"/>
  <c r="U162" i="36"/>
  <c r="K162" i="36" s="1"/>
  <c r="T162" i="36"/>
  <c r="AJ161" i="36"/>
  <c r="T161" i="36"/>
  <c r="AK160" i="36"/>
  <c r="AA160" i="36" s="1"/>
  <c r="AJ160" i="36"/>
  <c r="U160" i="36"/>
  <c r="K160" i="36" s="1"/>
  <c r="T160" i="36"/>
  <c r="AJ159" i="36"/>
  <c r="T159" i="36"/>
  <c r="AK158" i="36"/>
  <c r="AA158" i="36" s="1"/>
  <c r="AJ158" i="36"/>
  <c r="U158" i="36"/>
  <c r="K158" i="36" s="1"/>
  <c r="T158" i="36"/>
  <c r="AJ157" i="36"/>
  <c r="T157" i="36"/>
  <c r="AK156" i="36"/>
  <c r="AJ156" i="36"/>
  <c r="AA156" i="36"/>
  <c r="U156" i="36"/>
  <c r="T156" i="36"/>
  <c r="AJ155" i="36"/>
  <c r="T155" i="36"/>
  <c r="AK146" i="36"/>
  <c r="AJ146" i="36"/>
  <c r="AA146" i="36"/>
  <c r="U146" i="36"/>
  <c r="T146" i="36"/>
  <c r="K146" i="36"/>
  <c r="AJ145" i="36"/>
  <c r="T145" i="36"/>
  <c r="AK144" i="36"/>
  <c r="AA144" i="36" s="1"/>
  <c r="AJ144" i="36"/>
  <c r="U144" i="36"/>
  <c r="K144" i="36" s="1"/>
  <c r="T144" i="36"/>
  <c r="AJ143" i="36"/>
  <c r="T143" i="36"/>
  <c r="AK142" i="36"/>
  <c r="AJ142" i="36"/>
  <c r="AA142" i="36"/>
  <c r="U142" i="36"/>
  <c r="K142" i="36" s="1"/>
  <c r="T142" i="36"/>
  <c r="AJ141" i="36"/>
  <c r="T141" i="36"/>
  <c r="AK140" i="36"/>
  <c r="AA140" i="36" s="1"/>
  <c r="AJ140" i="36"/>
  <c r="U140" i="36"/>
  <c r="T140" i="36"/>
  <c r="K140" i="36"/>
  <c r="AJ139" i="36"/>
  <c r="T139" i="36"/>
  <c r="AK138" i="36"/>
  <c r="AJ138" i="36"/>
  <c r="AA138" i="36"/>
  <c r="U138" i="36"/>
  <c r="K138" i="36" s="1"/>
  <c r="T138" i="36"/>
  <c r="AJ137" i="36"/>
  <c r="T137" i="36"/>
  <c r="AK136" i="36"/>
  <c r="AJ136" i="36"/>
  <c r="AA136" i="36"/>
  <c r="U136" i="36"/>
  <c r="T136" i="36"/>
  <c r="K136" i="36"/>
  <c r="AJ135" i="36"/>
  <c r="T135" i="36"/>
  <c r="AK134" i="36"/>
  <c r="AA134" i="36" s="1"/>
  <c r="AJ134" i="36"/>
  <c r="U134" i="36"/>
  <c r="K134" i="36" s="1"/>
  <c r="T134" i="36"/>
  <c r="AJ133" i="36"/>
  <c r="T133" i="36"/>
  <c r="AK132" i="36"/>
  <c r="AA132" i="36" s="1"/>
  <c r="AJ132" i="36"/>
  <c r="U132" i="36"/>
  <c r="K132" i="36" s="1"/>
  <c r="T132" i="36"/>
  <c r="AJ131" i="36"/>
  <c r="T131" i="36"/>
  <c r="AK130" i="36"/>
  <c r="AA130" i="36" s="1"/>
  <c r="AJ130" i="36"/>
  <c r="U130" i="36"/>
  <c r="T130" i="36"/>
  <c r="K130" i="36"/>
  <c r="AJ129" i="36"/>
  <c r="T129" i="36"/>
  <c r="AK128" i="36"/>
  <c r="AA128" i="36" s="1"/>
  <c r="AJ128" i="36"/>
  <c r="U128" i="36"/>
  <c r="T128" i="36"/>
  <c r="K128" i="36"/>
  <c r="AJ127" i="36"/>
  <c r="T127" i="36"/>
  <c r="AK126" i="36"/>
  <c r="AA126" i="36" s="1"/>
  <c r="AJ126" i="36"/>
  <c r="U126" i="36"/>
  <c r="K126" i="36" s="1"/>
  <c r="T126" i="36"/>
  <c r="AJ125" i="36"/>
  <c r="T125" i="36"/>
  <c r="AK124" i="36"/>
  <c r="AJ124" i="36"/>
  <c r="AA124" i="36"/>
  <c r="U124" i="36"/>
  <c r="K124" i="36" s="1"/>
  <c r="T124" i="36"/>
  <c r="AJ123" i="36"/>
  <c r="T123" i="36"/>
  <c r="AK122" i="36"/>
  <c r="AJ122" i="36"/>
  <c r="AA122" i="36"/>
  <c r="U122" i="36"/>
  <c r="T122" i="36"/>
  <c r="K122" i="36"/>
  <c r="AJ121" i="36"/>
  <c r="T121" i="36"/>
  <c r="AK120" i="36"/>
  <c r="AA120" i="36" s="1"/>
  <c r="AJ120" i="36"/>
  <c r="U120" i="36"/>
  <c r="K120" i="36" s="1"/>
  <c r="T120" i="36"/>
  <c r="AJ119" i="36"/>
  <c r="T119" i="36"/>
  <c r="AK118" i="36"/>
  <c r="AA118" i="36" s="1"/>
  <c r="AJ118" i="36"/>
  <c r="U118" i="36"/>
  <c r="K118" i="36" s="1"/>
  <c r="T118" i="36"/>
  <c r="AJ117" i="36"/>
  <c r="T117" i="36"/>
  <c r="AK116" i="36"/>
  <c r="AA116" i="36" s="1"/>
  <c r="AJ116" i="36"/>
  <c r="U116" i="36"/>
  <c r="K116" i="36" s="1"/>
  <c r="T116" i="36"/>
  <c r="AJ115" i="36"/>
  <c r="T115" i="36"/>
  <c r="AK114" i="36"/>
  <c r="AA114" i="36" s="1"/>
  <c r="AJ114" i="36"/>
  <c r="U114" i="36"/>
  <c r="K114" i="36" s="1"/>
  <c r="T114" i="36"/>
  <c r="AJ113" i="36"/>
  <c r="T113" i="36"/>
  <c r="AK112" i="36"/>
  <c r="AA112" i="36" s="1"/>
  <c r="AJ112" i="36"/>
  <c r="U112" i="36"/>
  <c r="K112" i="36" s="1"/>
  <c r="T112" i="36"/>
  <c r="AJ111" i="36"/>
  <c r="T111" i="36"/>
  <c r="AK110" i="36"/>
  <c r="AJ110" i="36"/>
  <c r="U110" i="36"/>
  <c r="T110" i="36"/>
  <c r="K110" i="36"/>
  <c r="AJ109" i="36"/>
  <c r="T109" i="36"/>
  <c r="AK108" i="36"/>
  <c r="AA108" i="36" s="1"/>
  <c r="AJ108" i="36"/>
  <c r="U108" i="36"/>
  <c r="K108" i="36" s="1"/>
  <c r="T108" i="36"/>
  <c r="AJ107" i="36"/>
  <c r="T107" i="36"/>
  <c r="AK106" i="36"/>
  <c r="AJ106" i="36"/>
  <c r="AA106" i="36"/>
  <c r="U106" i="36"/>
  <c r="T106" i="36"/>
  <c r="AJ105" i="36"/>
  <c r="T105" i="36"/>
  <c r="AK96" i="36"/>
  <c r="AA96" i="36" s="1"/>
  <c r="AJ96" i="36"/>
  <c r="U96" i="36"/>
  <c r="K96" i="36" s="1"/>
  <c r="T96" i="36"/>
  <c r="AJ95" i="36"/>
  <c r="T95" i="36"/>
  <c r="AK94" i="36"/>
  <c r="AA94" i="36" s="1"/>
  <c r="AJ94" i="36"/>
  <c r="U94" i="36"/>
  <c r="K94" i="36" s="1"/>
  <c r="T94" i="36"/>
  <c r="AJ93" i="36"/>
  <c r="T93" i="36"/>
  <c r="AK92" i="36"/>
  <c r="AA92" i="36" s="1"/>
  <c r="AJ92" i="36"/>
  <c r="U92" i="36"/>
  <c r="K92" i="36" s="1"/>
  <c r="T92" i="36"/>
  <c r="AJ91" i="36"/>
  <c r="T91" i="36"/>
  <c r="AK90" i="36"/>
  <c r="AA90" i="36" s="1"/>
  <c r="AJ90" i="36"/>
  <c r="U90" i="36"/>
  <c r="K90" i="36" s="1"/>
  <c r="T90" i="36"/>
  <c r="AJ89" i="36"/>
  <c r="T89" i="36"/>
  <c r="AK88" i="36"/>
  <c r="AJ88" i="36"/>
  <c r="AA88" i="36"/>
  <c r="U88" i="36"/>
  <c r="K88" i="36" s="1"/>
  <c r="T88" i="36"/>
  <c r="AJ87" i="36"/>
  <c r="T87" i="36"/>
  <c r="AK86" i="36"/>
  <c r="AA86" i="36" s="1"/>
  <c r="AJ86" i="36"/>
  <c r="U86" i="36"/>
  <c r="T86" i="36"/>
  <c r="K86" i="36"/>
  <c r="AJ85" i="36"/>
  <c r="T85" i="36"/>
  <c r="AK84" i="36"/>
  <c r="AA84" i="36" s="1"/>
  <c r="AJ84" i="36"/>
  <c r="U84" i="36"/>
  <c r="K84" i="36" s="1"/>
  <c r="T84" i="36"/>
  <c r="AJ83" i="36"/>
  <c r="T83" i="36"/>
  <c r="AK82" i="36"/>
  <c r="AA82" i="36" s="1"/>
  <c r="AJ82" i="36"/>
  <c r="U82" i="36"/>
  <c r="K82" i="36" s="1"/>
  <c r="T82" i="36"/>
  <c r="AJ81" i="36"/>
  <c r="T81" i="36"/>
  <c r="AK80" i="36"/>
  <c r="AJ80" i="36"/>
  <c r="AA80" i="36"/>
  <c r="U80" i="36"/>
  <c r="K80" i="36" s="1"/>
  <c r="T80" i="36"/>
  <c r="AJ79" i="36"/>
  <c r="T79" i="36"/>
  <c r="AK78" i="36"/>
  <c r="AA78" i="36" s="1"/>
  <c r="AJ78" i="36"/>
  <c r="U78" i="36"/>
  <c r="T78" i="36"/>
  <c r="K78" i="36"/>
  <c r="AJ77" i="36"/>
  <c r="T77" i="36"/>
  <c r="AK76" i="36"/>
  <c r="AA76" i="36" s="1"/>
  <c r="AJ76" i="36"/>
  <c r="U76" i="36"/>
  <c r="K76" i="36" s="1"/>
  <c r="T76" i="36"/>
  <c r="AJ75" i="36"/>
  <c r="T75" i="36"/>
  <c r="AK74" i="36"/>
  <c r="AA74" i="36" s="1"/>
  <c r="AJ74" i="36"/>
  <c r="U74" i="36"/>
  <c r="K74" i="36" s="1"/>
  <c r="T74" i="36"/>
  <c r="AJ73" i="36"/>
  <c r="T73" i="36"/>
  <c r="AK72" i="36"/>
  <c r="AA72" i="36" s="1"/>
  <c r="AJ72" i="36"/>
  <c r="U72" i="36"/>
  <c r="K72" i="36" s="1"/>
  <c r="T72" i="36"/>
  <c r="AJ71" i="36"/>
  <c r="T71" i="36"/>
  <c r="AK70" i="36"/>
  <c r="AA70" i="36" s="1"/>
  <c r="AJ70" i="36"/>
  <c r="U70" i="36"/>
  <c r="K70" i="36" s="1"/>
  <c r="T70" i="36"/>
  <c r="AJ69" i="36"/>
  <c r="T69" i="36"/>
  <c r="AK68" i="36"/>
  <c r="AA68" i="36" s="1"/>
  <c r="AJ68" i="36"/>
  <c r="U68" i="36"/>
  <c r="K68" i="36" s="1"/>
  <c r="T68" i="36"/>
  <c r="AJ67" i="36"/>
  <c r="T67" i="36"/>
  <c r="AK66" i="36"/>
  <c r="AJ66" i="36"/>
  <c r="AA66" i="36"/>
  <c r="U66" i="36"/>
  <c r="T66" i="36"/>
  <c r="K66" i="36"/>
  <c r="AJ65" i="36"/>
  <c r="T65" i="36"/>
  <c r="AK64" i="36"/>
  <c r="AA64" i="36" s="1"/>
  <c r="AJ64" i="36"/>
  <c r="U64" i="36"/>
  <c r="K64" i="36" s="1"/>
  <c r="T64" i="36"/>
  <c r="AJ63" i="36"/>
  <c r="T63" i="36"/>
  <c r="AK62" i="36"/>
  <c r="AJ62" i="36"/>
  <c r="U62" i="36"/>
  <c r="T62" i="36"/>
  <c r="K62" i="36"/>
  <c r="AJ61" i="36"/>
  <c r="T61" i="36"/>
  <c r="AK60" i="36"/>
  <c r="AJ60" i="36"/>
  <c r="AA60" i="36"/>
  <c r="U60" i="36"/>
  <c r="K60" i="36" s="1"/>
  <c r="T60" i="36"/>
  <c r="AJ59" i="36"/>
  <c r="T59" i="36"/>
  <c r="AK58" i="36"/>
  <c r="AA58" i="36" s="1"/>
  <c r="AJ58" i="36"/>
  <c r="U58" i="36"/>
  <c r="K58" i="36" s="1"/>
  <c r="T58" i="36"/>
  <c r="AJ57" i="36"/>
  <c r="T57" i="36"/>
  <c r="AK56" i="36"/>
  <c r="AA56" i="36" s="1"/>
  <c r="AJ56" i="36"/>
  <c r="U56" i="36"/>
  <c r="T56" i="36"/>
  <c r="AJ55" i="36"/>
  <c r="T55" i="36"/>
  <c r="AK47" i="36"/>
  <c r="AA47" i="36" s="1"/>
  <c r="AJ47" i="36"/>
  <c r="U47" i="36"/>
  <c r="K47" i="36" s="1"/>
  <c r="T47" i="36"/>
  <c r="AJ46" i="36"/>
  <c r="T46" i="36"/>
  <c r="AK45" i="36"/>
  <c r="AA45" i="36" s="1"/>
  <c r="AJ45" i="36"/>
  <c r="U45" i="36"/>
  <c r="T45" i="36"/>
  <c r="K45" i="36"/>
  <c r="AJ44" i="36"/>
  <c r="T44" i="36"/>
  <c r="AK43" i="36"/>
  <c r="AA43" i="36" s="1"/>
  <c r="AJ43" i="36"/>
  <c r="U43" i="36"/>
  <c r="K43" i="36" s="1"/>
  <c r="T43" i="36"/>
  <c r="AJ42" i="36"/>
  <c r="T42" i="36"/>
  <c r="AK41" i="36"/>
  <c r="AJ41" i="36"/>
  <c r="AA41" i="36"/>
  <c r="U41" i="36"/>
  <c r="K41" i="36" s="1"/>
  <c r="T41" i="36"/>
  <c r="AJ40" i="36"/>
  <c r="T40" i="36"/>
  <c r="AK39" i="36"/>
  <c r="AA39" i="36" s="1"/>
  <c r="AJ39" i="36"/>
  <c r="U39" i="36"/>
  <c r="K39" i="36" s="1"/>
  <c r="T39" i="36"/>
  <c r="AJ38" i="36"/>
  <c r="T38" i="36"/>
  <c r="AK37" i="36"/>
  <c r="AA37" i="36" s="1"/>
  <c r="AJ37" i="36"/>
  <c r="U37" i="36"/>
  <c r="K37" i="36" s="1"/>
  <c r="T37" i="36"/>
  <c r="AJ36" i="36"/>
  <c r="T36" i="36"/>
  <c r="AK35" i="36"/>
  <c r="AA35" i="36" s="1"/>
  <c r="AJ35" i="36"/>
  <c r="U35" i="36"/>
  <c r="K35" i="36" s="1"/>
  <c r="T35" i="36"/>
  <c r="AJ34" i="36"/>
  <c r="T34" i="36"/>
  <c r="AK33" i="36"/>
  <c r="AA33" i="36" s="1"/>
  <c r="AJ33" i="36"/>
  <c r="U33" i="36"/>
  <c r="K33" i="36" s="1"/>
  <c r="T33" i="36"/>
  <c r="AJ32" i="36"/>
  <c r="T32" i="36"/>
  <c r="AK31" i="36"/>
  <c r="AA31" i="36" s="1"/>
  <c r="AJ31" i="36"/>
  <c r="U31" i="36"/>
  <c r="K31" i="36" s="1"/>
  <c r="T31" i="36"/>
  <c r="AJ30" i="36"/>
  <c r="T30" i="36"/>
  <c r="AK29" i="36"/>
  <c r="AA29" i="36" s="1"/>
  <c r="AJ29" i="36"/>
  <c r="U29" i="36"/>
  <c r="K29" i="36" s="1"/>
  <c r="T29" i="36"/>
  <c r="AJ28" i="36"/>
  <c r="T28" i="36"/>
  <c r="AK27" i="36"/>
  <c r="AA27" i="36" s="1"/>
  <c r="AJ27" i="36"/>
  <c r="U27" i="36"/>
  <c r="K27" i="36" s="1"/>
  <c r="T27" i="36"/>
  <c r="AJ26" i="36"/>
  <c r="T26" i="36"/>
  <c r="AK25" i="36"/>
  <c r="AJ25" i="36"/>
  <c r="AA25" i="36"/>
  <c r="U25" i="36"/>
  <c r="K25" i="36" s="1"/>
  <c r="T25" i="36"/>
  <c r="AJ24" i="36"/>
  <c r="T24" i="36"/>
  <c r="AK23" i="36"/>
  <c r="AA23" i="36" s="1"/>
  <c r="AJ23" i="36"/>
  <c r="U23" i="36"/>
  <c r="K23" i="36" s="1"/>
  <c r="T23" i="36"/>
  <c r="AJ22" i="36"/>
  <c r="T22" i="36"/>
  <c r="AK21" i="36"/>
  <c r="AA21" i="36" s="1"/>
  <c r="AJ21" i="36"/>
  <c r="U21" i="36"/>
  <c r="K21" i="36" s="1"/>
  <c r="T21" i="36"/>
  <c r="AJ20" i="36"/>
  <c r="T20" i="36"/>
  <c r="AK19" i="36"/>
  <c r="AA19" i="36" s="1"/>
  <c r="AJ19" i="36"/>
  <c r="U19" i="36"/>
  <c r="K19" i="36" s="1"/>
  <c r="T19" i="36"/>
  <c r="AJ18" i="36"/>
  <c r="T18" i="36"/>
  <c r="AK17" i="36"/>
  <c r="AA17" i="36" s="1"/>
  <c r="AJ17" i="36"/>
  <c r="U17" i="36"/>
  <c r="K17" i="36" s="1"/>
  <c r="T17" i="36"/>
  <c r="AJ16" i="36"/>
  <c r="T16" i="36"/>
  <c r="M16" i="36"/>
  <c r="C10" i="36"/>
  <c r="N8" i="36"/>
  <c r="N7" i="36"/>
  <c r="C9" i="36" s="1"/>
  <c r="N6" i="36"/>
  <c r="N3" i="36"/>
  <c r="AK196" i="35"/>
  <c r="AA196" i="35" s="1"/>
  <c r="AJ196" i="35"/>
  <c r="U196" i="35"/>
  <c r="K196" i="35" s="1"/>
  <c r="T196" i="35"/>
  <c r="AJ195" i="35"/>
  <c r="T195" i="35"/>
  <c r="AK194" i="35"/>
  <c r="AJ194" i="35"/>
  <c r="AA194" i="35"/>
  <c r="U194" i="35"/>
  <c r="K194" i="35" s="1"/>
  <c r="T194" i="35"/>
  <c r="AJ193" i="35"/>
  <c r="T193" i="35"/>
  <c r="AK192" i="35"/>
  <c r="AA192" i="35" s="1"/>
  <c r="AJ192" i="35"/>
  <c r="U192" i="35"/>
  <c r="K192" i="35" s="1"/>
  <c r="T192" i="35"/>
  <c r="AJ191" i="35"/>
  <c r="T191" i="35"/>
  <c r="AK190" i="35"/>
  <c r="AA190" i="35" s="1"/>
  <c r="AJ190" i="35"/>
  <c r="U190" i="35"/>
  <c r="K190" i="35" s="1"/>
  <c r="T190" i="35"/>
  <c r="AJ189" i="35"/>
  <c r="T189" i="35"/>
  <c r="AK188" i="35"/>
  <c r="AA188" i="35" s="1"/>
  <c r="AJ188" i="35"/>
  <c r="U188" i="35"/>
  <c r="K188" i="35" s="1"/>
  <c r="T188" i="35"/>
  <c r="AJ187" i="35"/>
  <c r="T187" i="35"/>
  <c r="AK186" i="35"/>
  <c r="AA186" i="35" s="1"/>
  <c r="AJ186" i="35"/>
  <c r="U186" i="35"/>
  <c r="K186" i="35" s="1"/>
  <c r="T186" i="35"/>
  <c r="AJ185" i="35"/>
  <c r="T185" i="35"/>
  <c r="AK184" i="35"/>
  <c r="AJ184" i="35"/>
  <c r="AA184" i="35"/>
  <c r="U184" i="35"/>
  <c r="K184" i="35" s="1"/>
  <c r="T184" i="35"/>
  <c r="AJ183" i="35"/>
  <c r="T183" i="35"/>
  <c r="AK182" i="35"/>
  <c r="AA182" i="35" s="1"/>
  <c r="AJ182" i="35"/>
  <c r="U182" i="35"/>
  <c r="K182" i="35" s="1"/>
  <c r="T182" i="35"/>
  <c r="AJ181" i="35"/>
  <c r="T181" i="35"/>
  <c r="AK180" i="35"/>
  <c r="AJ180" i="35"/>
  <c r="AA180" i="35"/>
  <c r="U180" i="35"/>
  <c r="K180" i="35" s="1"/>
  <c r="T180" i="35"/>
  <c r="AJ179" i="35"/>
  <c r="T179" i="35"/>
  <c r="AK178" i="35"/>
  <c r="AA178" i="35" s="1"/>
  <c r="AJ178" i="35"/>
  <c r="U178" i="35"/>
  <c r="T178" i="35"/>
  <c r="K178" i="35"/>
  <c r="AJ177" i="35"/>
  <c r="T177" i="35"/>
  <c r="AK176" i="35"/>
  <c r="AA176" i="35" s="1"/>
  <c r="AJ176" i="35"/>
  <c r="U176" i="35"/>
  <c r="K176" i="35" s="1"/>
  <c r="T176" i="35"/>
  <c r="AJ175" i="35"/>
  <c r="T175" i="35"/>
  <c r="AK174" i="35"/>
  <c r="AA174" i="35" s="1"/>
  <c r="AJ174" i="35"/>
  <c r="U174" i="35"/>
  <c r="K174" i="35" s="1"/>
  <c r="T174" i="35"/>
  <c r="AJ173" i="35"/>
  <c r="T173" i="35"/>
  <c r="AK172" i="35"/>
  <c r="AA172" i="35" s="1"/>
  <c r="AJ172" i="35"/>
  <c r="U172" i="35"/>
  <c r="K172" i="35" s="1"/>
  <c r="T172" i="35"/>
  <c r="AJ171" i="35"/>
  <c r="T171" i="35"/>
  <c r="AK170" i="35"/>
  <c r="AA170" i="35" s="1"/>
  <c r="AJ170" i="35"/>
  <c r="U170" i="35"/>
  <c r="K170" i="35" s="1"/>
  <c r="T170" i="35"/>
  <c r="AJ169" i="35"/>
  <c r="T169" i="35"/>
  <c r="AK168" i="35"/>
  <c r="AA168" i="35" s="1"/>
  <c r="AJ168" i="35"/>
  <c r="U168" i="35"/>
  <c r="K168" i="35" s="1"/>
  <c r="T168" i="35"/>
  <c r="AJ167" i="35"/>
  <c r="T167" i="35"/>
  <c r="AK166" i="35"/>
  <c r="AA166" i="35" s="1"/>
  <c r="AJ166" i="35"/>
  <c r="U166" i="35"/>
  <c r="K166" i="35" s="1"/>
  <c r="T166" i="35"/>
  <c r="AJ165" i="35"/>
  <c r="T165" i="35"/>
  <c r="AK164" i="35"/>
  <c r="AJ164" i="35"/>
  <c r="AA164" i="35"/>
  <c r="U164" i="35"/>
  <c r="K164" i="35" s="1"/>
  <c r="T164" i="35"/>
  <c r="AJ163" i="35"/>
  <c r="T163" i="35"/>
  <c r="AK162" i="35"/>
  <c r="AA162" i="35" s="1"/>
  <c r="AJ162" i="35"/>
  <c r="U162" i="35"/>
  <c r="K162" i="35" s="1"/>
  <c r="T162" i="35"/>
  <c r="AJ161" i="35"/>
  <c r="T161" i="35"/>
  <c r="AK160" i="35"/>
  <c r="AA160" i="35" s="1"/>
  <c r="AJ160" i="35"/>
  <c r="U160" i="35"/>
  <c r="K160" i="35" s="1"/>
  <c r="T160" i="35"/>
  <c r="AJ159" i="35"/>
  <c r="T159" i="35"/>
  <c r="AK158" i="35"/>
  <c r="AA158" i="35" s="1"/>
  <c r="AJ158" i="35"/>
  <c r="U158" i="35"/>
  <c r="T158" i="35"/>
  <c r="K158" i="35"/>
  <c r="AJ157" i="35"/>
  <c r="T157" i="35"/>
  <c r="AK156" i="35"/>
  <c r="AJ156" i="35"/>
  <c r="AA156" i="35"/>
  <c r="U156" i="35"/>
  <c r="T156" i="35"/>
  <c r="K156" i="35"/>
  <c r="AJ155" i="35"/>
  <c r="T155" i="35"/>
  <c r="AK146" i="35"/>
  <c r="AA146" i="35" s="1"/>
  <c r="AJ146" i="35"/>
  <c r="U146" i="35"/>
  <c r="T146" i="35"/>
  <c r="K146" i="35"/>
  <c r="AJ145" i="35"/>
  <c r="T145" i="35"/>
  <c r="AK144" i="35"/>
  <c r="AA144" i="35" s="1"/>
  <c r="AJ144" i="35"/>
  <c r="U144" i="35"/>
  <c r="T144" i="35"/>
  <c r="K144" i="35"/>
  <c r="AJ143" i="35"/>
  <c r="T143" i="35"/>
  <c r="AK142" i="35"/>
  <c r="AJ142" i="35"/>
  <c r="AA142" i="35"/>
  <c r="U142" i="35"/>
  <c r="T142" i="35"/>
  <c r="K142" i="35"/>
  <c r="AJ141" i="35"/>
  <c r="T141" i="35"/>
  <c r="AK140" i="35"/>
  <c r="AA140" i="35" s="1"/>
  <c r="AJ140" i="35"/>
  <c r="U140" i="35"/>
  <c r="K140" i="35" s="1"/>
  <c r="T140" i="35"/>
  <c r="AJ139" i="35"/>
  <c r="T139" i="35"/>
  <c r="AK138" i="35"/>
  <c r="AJ138" i="35"/>
  <c r="AA138" i="35"/>
  <c r="U138" i="35"/>
  <c r="K138" i="35" s="1"/>
  <c r="T138" i="35"/>
  <c r="AJ137" i="35"/>
  <c r="T137" i="35"/>
  <c r="AK136" i="35"/>
  <c r="AA136" i="35" s="1"/>
  <c r="AJ136" i="35"/>
  <c r="U136" i="35"/>
  <c r="T136" i="35"/>
  <c r="K136" i="35"/>
  <c r="AJ135" i="35"/>
  <c r="T135" i="35"/>
  <c r="AK134" i="35"/>
  <c r="AA134" i="35" s="1"/>
  <c r="AJ134" i="35"/>
  <c r="U134" i="35"/>
  <c r="K134" i="35" s="1"/>
  <c r="T134" i="35"/>
  <c r="AJ133" i="35"/>
  <c r="T133" i="35"/>
  <c r="AK132" i="35"/>
  <c r="AA132" i="35" s="1"/>
  <c r="AJ132" i="35"/>
  <c r="U132" i="35"/>
  <c r="K132" i="35" s="1"/>
  <c r="T132" i="35"/>
  <c r="AJ131" i="35"/>
  <c r="T131" i="35"/>
  <c r="AK130" i="35"/>
  <c r="AA130" i="35" s="1"/>
  <c r="AJ130" i="35"/>
  <c r="U130" i="35"/>
  <c r="K130" i="35" s="1"/>
  <c r="T130" i="35"/>
  <c r="AJ129" i="35"/>
  <c r="T129" i="35"/>
  <c r="AK128" i="35"/>
  <c r="AA128" i="35" s="1"/>
  <c r="AJ128" i="35"/>
  <c r="U128" i="35"/>
  <c r="K128" i="35" s="1"/>
  <c r="T128" i="35"/>
  <c r="AJ127" i="35"/>
  <c r="T127" i="35"/>
  <c r="AK126" i="35"/>
  <c r="AA126" i="35" s="1"/>
  <c r="AJ126" i="35"/>
  <c r="U126" i="35"/>
  <c r="K126" i="35" s="1"/>
  <c r="T126" i="35"/>
  <c r="AJ125" i="35"/>
  <c r="T125" i="35"/>
  <c r="AK124" i="35"/>
  <c r="AA124" i="35" s="1"/>
  <c r="AJ124" i="35"/>
  <c r="U124" i="35"/>
  <c r="K124" i="35" s="1"/>
  <c r="T124" i="35"/>
  <c r="AJ123" i="35"/>
  <c r="T123" i="35"/>
  <c r="AK122" i="35"/>
  <c r="AA122" i="35" s="1"/>
  <c r="AJ122" i="35"/>
  <c r="U122" i="35"/>
  <c r="K122" i="35" s="1"/>
  <c r="T122" i="35"/>
  <c r="AJ121" i="35"/>
  <c r="T121" i="35"/>
  <c r="AK120" i="35"/>
  <c r="AA120" i="35" s="1"/>
  <c r="AJ120" i="35"/>
  <c r="U120" i="35"/>
  <c r="K120" i="35" s="1"/>
  <c r="T120" i="35"/>
  <c r="AJ119" i="35"/>
  <c r="T119" i="35"/>
  <c r="AK118" i="35"/>
  <c r="AJ118" i="35"/>
  <c r="AA118" i="35"/>
  <c r="U118" i="35"/>
  <c r="T118" i="35"/>
  <c r="K118" i="35"/>
  <c r="AJ117" i="35"/>
  <c r="T117" i="35"/>
  <c r="AK116" i="35"/>
  <c r="AA116" i="35" s="1"/>
  <c r="AJ116" i="35"/>
  <c r="U116" i="35"/>
  <c r="K116" i="35" s="1"/>
  <c r="T116" i="35"/>
  <c r="AJ115" i="35"/>
  <c r="T115" i="35"/>
  <c r="AK114" i="35"/>
  <c r="AA114" i="35" s="1"/>
  <c r="AJ114" i="35"/>
  <c r="U114" i="35"/>
  <c r="K114" i="35" s="1"/>
  <c r="T114" i="35"/>
  <c r="AJ113" i="35"/>
  <c r="T113" i="35"/>
  <c r="AK112" i="35"/>
  <c r="AA112" i="35" s="1"/>
  <c r="AJ112" i="35"/>
  <c r="U112" i="35"/>
  <c r="T112" i="35"/>
  <c r="K112" i="35"/>
  <c r="AJ111" i="35"/>
  <c r="T111" i="35"/>
  <c r="AK110" i="35"/>
  <c r="AJ110" i="35"/>
  <c r="AA110" i="35"/>
  <c r="U110" i="35"/>
  <c r="T110" i="35"/>
  <c r="K110" i="35"/>
  <c r="AJ109" i="35"/>
  <c r="T109" i="35"/>
  <c r="AK108" i="35"/>
  <c r="AA108" i="35" s="1"/>
  <c r="AJ108" i="35"/>
  <c r="U108" i="35"/>
  <c r="K108" i="35" s="1"/>
  <c r="T108" i="35"/>
  <c r="AJ107" i="35"/>
  <c r="T107" i="35"/>
  <c r="AK106" i="35"/>
  <c r="AJ106" i="35"/>
  <c r="U106" i="35"/>
  <c r="K106" i="35" s="1"/>
  <c r="T106" i="35"/>
  <c r="AJ105" i="35"/>
  <c r="T105" i="35"/>
  <c r="AK96" i="35"/>
  <c r="AA96" i="35" s="1"/>
  <c r="AJ96" i="35"/>
  <c r="U96" i="35"/>
  <c r="T96" i="35"/>
  <c r="K96" i="35"/>
  <c r="AJ95" i="35"/>
  <c r="T95" i="35"/>
  <c r="AK94" i="35"/>
  <c r="AA94" i="35" s="1"/>
  <c r="AJ94" i="35"/>
  <c r="U94" i="35"/>
  <c r="T94" i="35"/>
  <c r="K94" i="35"/>
  <c r="AJ93" i="35"/>
  <c r="T93" i="35"/>
  <c r="AK92" i="35"/>
  <c r="AJ92" i="35"/>
  <c r="AA92" i="35"/>
  <c r="U92" i="35"/>
  <c r="K92" i="35" s="1"/>
  <c r="T92" i="35"/>
  <c r="AJ91" i="35"/>
  <c r="T91" i="35"/>
  <c r="AK90" i="35"/>
  <c r="AJ90" i="35"/>
  <c r="AA90" i="35"/>
  <c r="U90" i="35"/>
  <c r="K90" i="35" s="1"/>
  <c r="T90" i="35"/>
  <c r="AJ89" i="35"/>
  <c r="T89" i="35"/>
  <c r="AK88" i="35"/>
  <c r="AA88" i="35" s="1"/>
  <c r="AJ88" i="35"/>
  <c r="U88" i="35"/>
  <c r="K88" i="35" s="1"/>
  <c r="T88" i="35"/>
  <c r="AJ87" i="35"/>
  <c r="T87" i="35"/>
  <c r="AK86" i="35"/>
  <c r="AJ86" i="35"/>
  <c r="AA86" i="35"/>
  <c r="U86" i="35"/>
  <c r="T86" i="35"/>
  <c r="K86" i="35"/>
  <c r="AJ85" i="35"/>
  <c r="T85" i="35"/>
  <c r="AK84" i="35"/>
  <c r="AA84" i="35" s="1"/>
  <c r="AJ84" i="35"/>
  <c r="U84" i="35"/>
  <c r="T84" i="35"/>
  <c r="K84" i="35"/>
  <c r="AJ83" i="35"/>
  <c r="T83" i="35"/>
  <c r="AK82" i="35"/>
  <c r="AA82" i="35" s="1"/>
  <c r="AJ82" i="35"/>
  <c r="U82" i="35"/>
  <c r="K82" i="35" s="1"/>
  <c r="T82" i="35"/>
  <c r="AJ81" i="35"/>
  <c r="T81" i="35"/>
  <c r="AK80" i="35"/>
  <c r="AA80" i="35" s="1"/>
  <c r="AJ80" i="35"/>
  <c r="U80" i="35"/>
  <c r="T80" i="35"/>
  <c r="K80" i="35"/>
  <c r="AJ79" i="35"/>
  <c r="T79" i="35"/>
  <c r="AK78" i="35"/>
  <c r="AA78" i="35" s="1"/>
  <c r="AJ78" i="35"/>
  <c r="U78" i="35"/>
  <c r="K78" i="35" s="1"/>
  <c r="T78" i="35"/>
  <c r="AJ77" i="35"/>
  <c r="T77" i="35"/>
  <c r="AK76" i="35"/>
  <c r="AJ76" i="35"/>
  <c r="AA76" i="35"/>
  <c r="U76" i="35"/>
  <c r="T76" i="35"/>
  <c r="K76" i="35"/>
  <c r="AJ75" i="35"/>
  <c r="T75" i="35"/>
  <c r="AK74" i="35"/>
  <c r="AA74" i="35" s="1"/>
  <c r="AJ74" i="35"/>
  <c r="U74" i="35"/>
  <c r="K74" i="35" s="1"/>
  <c r="T74" i="35"/>
  <c r="AJ73" i="35"/>
  <c r="T73" i="35"/>
  <c r="AK72" i="35"/>
  <c r="AJ72" i="35"/>
  <c r="AA72" i="35"/>
  <c r="U72" i="35"/>
  <c r="K72" i="35" s="1"/>
  <c r="T72" i="35"/>
  <c r="AJ71" i="35"/>
  <c r="T71" i="35"/>
  <c r="AK70" i="35"/>
  <c r="AA70" i="35" s="1"/>
  <c r="AJ70" i="35"/>
  <c r="U70" i="35"/>
  <c r="K70" i="35" s="1"/>
  <c r="T70" i="35"/>
  <c r="AJ69" i="35"/>
  <c r="T69" i="35"/>
  <c r="AK68" i="35"/>
  <c r="AA68" i="35" s="1"/>
  <c r="AJ68" i="35"/>
  <c r="U68" i="35"/>
  <c r="K68" i="35" s="1"/>
  <c r="T68" i="35"/>
  <c r="AJ67" i="35"/>
  <c r="T67" i="35"/>
  <c r="AK66" i="35"/>
  <c r="AA66" i="35" s="1"/>
  <c r="AJ66" i="35"/>
  <c r="U66" i="35"/>
  <c r="T66" i="35"/>
  <c r="K66" i="35"/>
  <c r="AJ65" i="35"/>
  <c r="T65" i="35"/>
  <c r="AK64" i="35"/>
  <c r="AA64" i="35" s="1"/>
  <c r="AJ64" i="35"/>
  <c r="U64" i="35"/>
  <c r="K64" i="35" s="1"/>
  <c r="T64" i="35"/>
  <c r="AJ63" i="35"/>
  <c r="T63" i="35"/>
  <c r="AK62" i="35"/>
  <c r="AA62" i="35" s="1"/>
  <c r="AJ62" i="35"/>
  <c r="U62" i="35"/>
  <c r="K62" i="35" s="1"/>
  <c r="T62" i="35"/>
  <c r="AJ61" i="35"/>
  <c r="T61" i="35"/>
  <c r="AK60" i="35"/>
  <c r="AA60" i="35" s="1"/>
  <c r="AJ60" i="35"/>
  <c r="U60" i="35"/>
  <c r="K60" i="35" s="1"/>
  <c r="T60" i="35"/>
  <c r="AJ59" i="35"/>
  <c r="T59" i="35"/>
  <c r="AK58" i="35"/>
  <c r="AA58" i="35" s="1"/>
  <c r="AJ58" i="35"/>
  <c r="U58" i="35"/>
  <c r="K58" i="35" s="1"/>
  <c r="T58" i="35"/>
  <c r="AJ57" i="35"/>
  <c r="T57" i="35"/>
  <c r="AK56" i="35"/>
  <c r="AA56" i="35" s="1"/>
  <c r="AJ56" i="35"/>
  <c r="U56" i="35"/>
  <c r="K56" i="35" s="1"/>
  <c r="T56" i="35"/>
  <c r="AJ55" i="35"/>
  <c r="T55" i="35"/>
  <c r="AK47" i="35"/>
  <c r="AA47" i="35" s="1"/>
  <c r="AJ47" i="35"/>
  <c r="U47" i="35"/>
  <c r="K47" i="35" s="1"/>
  <c r="T47" i="35"/>
  <c r="AJ46" i="35"/>
  <c r="T46" i="35"/>
  <c r="AK45" i="35"/>
  <c r="AA45" i="35" s="1"/>
  <c r="AJ45" i="35"/>
  <c r="U45" i="35"/>
  <c r="K45" i="35" s="1"/>
  <c r="T45" i="35"/>
  <c r="AJ44" i="35"/>
  <c r="T44" i="35"/>
  <c r="AK43" i="35"/>
  <c r="AJ43" i="35"/>
  <c r="AA43" i="35"/>
  <c r="U43" i="35"/>
  <c r="K43" i="35" s="1"/>
  <c r="T43" i="35"/>
  <c r="AJ42" i="35"/>
  <c r="T42" i="35"/>
  <c r="AK41" i="35"/>
  <c r="AA41" i="35" s="1"/>
  <c r="AJ41" i="35"/>
  <c r="U41" i="35"/>
  <c r="K41" i="35" s="1"/>
  <c r="T41" i="35"/>
  <c r="AJ40" i="35"/>
  <c r="T40" i="35"/>
  <c r="AK39" i="35"/>
  <c r="AA39" i="35" s="1"/>
  <c r="AJ39" i="35"/>
  <c r="U39" i="35"/>
  <c r="K39" i="35" s="1"/>
  <c r="T39" i="35"/>
  <c r="AJ38" i="35"/>
  <c r="T38" i="35"/>
  <c r="AK37" i="35"/>
  <c r="AA37" i="35" s="1"/>
  <c r="AJ37" i="35"/>
  <c r="U37" i="35"/>
  <c r="K37" i="35" s="1"/>
  <c r="T37" i="35"/>
  <c r="AJ36" i="35"/>
  <c r="T36" i="35"/>
  <c r="AK35" i="35"/>
  <c r="AA35" i="35" s="1"/>
  <c r="AJ35" i="35"/>
  <c r="U35" i="35"/>
  <c r="K35" i="35" s="1"/>
  <c r="T35" i="35"/>
  <c r="AJ34" i="35"/>
  <c r="T34" i="35"/>
  <c r="AK33" i="35"/>
  <c r="AA33" i="35" s="1"/>
  <c r="AJ33" i="35"/>
  <c r="U33" i="35"/>
  <c r="T33" i="35"/>
  <c r="K33" i="35"/>
  <c r="AJ32" i="35"/>
  <c r="T32" i="35"/>
  <c r="AK31" i="35"/>
  <c r="AA31" i="35" s="1"/>
  <c r="AJ31" i="35"/>
  <c r="U31" i="35"/>
  <c r="T31" i="35"/>
  <c r="K31" i="35"/>
  <c r="AJ30" i="35"/>
  <c r="T30" i="35"/>
  <c r="AK29" i="35"/>
  <c r="AA29" i="35" s="1"/>
  <c r="AJ29" i="35"/>
  <c r="U29" i="35"/>
  <c r="K29" i="35" s="1"/>
  <c r="T29" i="35"/>
  <c r="AJ28" i="35"/>
  <c r="T28" i="35"/>
  <c r="AK27" i="35"/>
  <c r="AA27" i="35" s="1"/>
  <c r="AJ27" i="35"/>
  <c r="U27" i="35"/>
  <c r="T27" i="35"/>
  <c r="K27" i="35"/>
  <c r="AJ26" i="35"/>
  <c r="T26" i="35"/>
  <c r="AK25" i="35"/>
  <c r="AA25" i="35" s="1"/>
  <c r="AJ25" i="35"/>
  <c r="U25" i="35"/>
  <c r="K25" i="35" s="1"/>
  <c r="T25" i="35"/>
  <c r="AJ24" i="35"/>
  <c r="T24" i="35"/>
  <c r="AK23" i="35"/>
  <c r="AJ23" i="35"/>
  <c r="U23" i="35"/>
  <c r="K23" i="35" s="1"/>
  <c r="T23" i="35"/>
  <c r="AJ22" i="35"/>
  <c r="T22" i="35"/>
  <c r="AK21" i="35"/>
  <c r="AJ21" i="35"/>
  <c r="AA21" i="35"/>
  <c r="U21" i="35"/>
  <c r="K21" i="35" s="1"/>
  <c r="T21" i="35"/>
  <c r="AJ20" i="35"/>
  <c r="T20" i="35"/>
  <c r="AK19" i="35"/>
  <c r="AJ19" i="35"/>
  <c r="AA19" i="35"/>
  <c r="U19" i="35"/>
  <c r="K19" i="35" s="1"/>
  <c r="T19" i="35"/>
  <c r="AJ18" i="35"/>
  <c r="T18" i="35"/>
  <c r="AK17" i="35"/>
  <c r="AA17" i="35" s="1"/>
  <c r="AJ17" i="35"/>
  <c r="U17" i="35"/>
  <c r="T17" i="35"/>
  <c r="AJ16" i="35"/>
  <c r="T16" i="35"/>
  <c r="N8" i="35"/>
  <c r="N7" i="35"/>
  <c r="N6" i="35"/>
  <c r="N3" i="35"/>
  <c r="AK196" i="34"/>
  <c r="AA196" i="34" s="1"/>
  <c r="AJ196" i="34"/>
  <c r="U196" i="34"/>
  <c r="K196" i="34" s="1"/>
  <c r="T196" i="34"/>
  <c r="AJ195" i="34"/>
  <c r="T195" i="34"/>
  <c r="AK194" i="34"/>
  <c r="AJ194" i="34"/>
  <c r="AA194" i="34"/>
  <c r="U194" i="34"/>
  <c r="T194" i="34"/>
  <c r="K194" i="34"/>
  <c r="AJ193" i="34"/>
  <c r="T193" i="34"/>
  <c r="AK192" i="34"/>
  <c r="AA192" i="34" s="1"/>
  <c r="AJ192" i="34"/>
  <c r="U192" i="34"/>
  <c r="K192" i="34" s="1"/>
  <c r="T192" i="34"/>
  <c r="AJ191" i="34"/>
  <c r="T191" i="34"/>
  <c r="AK190" i="34"/>
  <c r="AJ190" i="34"/>
  <c r="AA190" i="34"/>
  <c r="U190" i="34"/>
  <c r="T190" i="34"/>
  <c r="K190" i="34"/>
  <c r="AJ189" i="34"/>
  <c r="T189" i="34"/>
  <c r="AK188" i="34"/>
  <c r="AA188" i="34" s="1"/>
  <c r="AJ188" i="34"/>
  <c r="U188" i="34"/>
  <c r="K188" i="34" s="1"/>
  <c r="T188" i="34"/>
  <c r="AJ187" i="34"/>
  <c r="T187" i="34"/>
  <c r="AK186" i="34"/>
  <c r="AA186" i="34" s="1"/>
  <c r="AJ186" i="34"/>
  <c r="U186" i="34"/>
  <c r="K186" i="34" s="1"/>
  <c r="T186" i="34"/>
  <c r="AJ185" i="34"/>
  <c r="T185" i="34"/>
  <c r="AK184" i="34"/>
  <c r="AJ184" i="34"/>
  <c r="AA184" i="34"/>
  <c r="U184" i="34"/>
  <c r="K184" i="34" s="1"/>
  <c r="T184" i="34"/>
  <c r="AJ183" i="34"/>
  <c r="T183" i="34"/>
  <c r="AK182" i="34"/>
  <c r="AA182" i="34" s="1"/>
  <c r="AJ182" i="34"/>
  <c r="U182" i="34"/>
  <c r="K182" i="34" s="1"/>
  <c r="T182" i="34"/>
  <c r="AJ181" i="34"/>
  <c r="T181" i="34"/>
  <c r="AK180" i="34"/>
  <c r="AA180" i="34" s="1"/>
  <c r="AJ180" i="34"/>
  <c r="U180" i="34"/>
  <c r="T180" i="34"/>
  <c r="K180" i="34"/>
  <c r="AJ179" i="34"/>
  <c r="T179" i="34"/>
  <c r="AK178" i="34"/>
  <c r="AA178" i="34" s="1"/>
  <c r="AJ178" i="34"/>
  <c r="U178" i="34"/>
  <c r="K178" i="34" s="1"/>
  <c r="T178" i="34"/>
  <c r="AJ177" i="34"/>
  <c r="T177" i="34"/>
  <c r="AK176" i="34"/>
  <c r="AJ176" i="34"/>
  <c r="AA176" i="34"/>
  <c r="U176" i="34"/>
  <c r="K176" i="34" s="1"/>
  <c r="T176" i="34"/>
  <c r="AJ175" i="34"/>
  <c r="T175" i="34"/>
  <c r="AK174" i="34"/>
  <c r="AJ174" i="34"/>
  <c r="AA174" i="34"/>
  <c r="U174" i="34"/>
  <c r="K174" i="34" s="1"/>
  <c r="T174" i="34"/>
  <c r="AJ173" i="34"/>
  <c r="T173" i="34"/>
  <c r="AK172" i="34"/>
  <c r="AA172" i="34" s="1"/>
  <c r="AJ172" i="34"/>
  <c r="U172" i="34"/>
  <c r="K172" i="34" s="1"/>
  <c r="T172" i="34"/>
  <c r="AJ171" i="34"/>
  <c r="T171" i="34"/>
  <c r="AK170" i="34"/>
  <c r="AJ170" i="34"/>
  <c r="AA170" i="34"/>
  <c r="U170" i="34"/>
  <c r="K170" i="34" s="1"/>
  <c r="T170" i="34"/>
  <c r="AJ169" i="34"/>
  <c r="T169" i="34"/>
  <c r="AK168" i="34"/>
  <c r="AA168" i="34" s="1"/>
  <c r="AJ168" i="34"/>
  <c r="U168" i="34"/>
  <c r="K168" i="34" s="1"/>
  <c r="T168" i="34"/>
  <c r="AJ167" i="34"/>
  <c r="T167" i="34"/>
  <c r="AK166" i="34"/>
  <c r="AA166" i="34" s="1"/>
  <c r="AJ166" i="34"/>
  <c r="U166" i="34"/>
  <c r="K166" i="34" s="1"/>
  <c r="T166" i="34"/>
  <c r="AJ165" i="34"/>
  <c r="T165" i="34"/>
  <c r="AK164" i="34"/>
  <c r="AJ164" i="34"/>
  <c r="AA164" i="34"/>
  <c r="U164" i="34"/>
  <c r="K164" i="34" s="1"/>
  <c r="T164" i="34"/>
  <c r="AJ163" i="34"/>
  <c r="T163" i="34"/>
  <c r="AK162" i="34"/>
  <c r="AA162" i="34" s="1"/>
  <c r="AJ162" i="34"/>
  <c r="U162" i="34"/>
  <c r="K162" i="34" s="1"/>
  <c r="T162" i="34"/>
  <c r="AJ161" i="34"/>
  <c r="T161" i="34"/>
  <c r="AK160" i="34"/>
  <c r="AA160" i="34" s="1"/>
  <c r="AJ160" i="34"/>
  <c r="U160" i="34"/>
  <c r="T160" i="34"/>
  <c r="K160" i="34"/>
  <c r="AJ159" i="34"/>
  <c r="T159" i="34"/>
  <c r="AK158" i="34"/>
  <c r="AA158" i="34" s="1"/>
  <c r="AJ158" i="34"/>
  <c r="U158" i="34"/>
  <c r="K158" i="34" s="1"/>
  <c r="T158" i="34"/>
  <c r="AJ157" i="34"/>
  <c r="T157" i="34"/>
  <c r="AK156" i="34"/>
  <c r="AJ156" i="34"/>
  <c r="U156" i="34"/>
  <c r="K156" i="34" s="1"/>
  <c r="T156" i="34"/>
  <c r="AJ155" i="34"/>
  <c r="T155" i="34"/>
  <c r="AK146" i="34"/>
  <c r="AJ146" i="34"/>
  <c r="AA146" i="34"/>
  <c r="U146" i="34"/>
  <c r="K146" i="34" s="1"/>
  <c r="T146" i="34"/>
  <c r="AJ145" i="34"/>
  <c r="T145" i="34"/>
  <c r="AK144" i="34"/>
  <c r="AA144" i="34" s="1"/>
  <c r="AJ144" i="34"/>
  <c r="U144" i="34"/>
  <c r="K144" i="34" s="1"/>
  <c r="T144" i="34"/>
  <c r="AJ143" i="34"/>
  <c r="T143" i="34"/>
  <c r="AK142" i="34"/>
  <c r="AA142" i="34" s="1"/>
  <c r="AJ142" i="34"/>
  <c r="U142" i="34"/>
  <c r="K142" i="34" s="1"/>
  <c r="T142" i="34"/>
  <c r="AJ141" i="34"/>
  <c r="T141" i="34"/>
  <c r="AK140" i="34"/>
  <c r="AA140" i="34" s="1"/>
  <c r="AJ140" i="34"/>
  <c r="U140" i="34"/>
  <c r="K140" i="34" s="1"/>
  <c r="T140" i="34"/>
  <c r="AJ139" i="34"/>
  <c r="T139" i="34"/>
  <c r="AK138" i="34"/>
  <c r="AA138" i="34" s="1"/>
  <c r="AJ138" i="34"/>
  <c r="U138" i="34"/>
  <c r="K138" i="34" s="1"/>
  <c r="T138" i="34"/>
  <c r="AJ137" i="34"/>
  <c r="T137" i="34"/>
  <c r="AK136" i="34"/>
  <c r="AA136" i="34" s="1"/>
  <c r="AJ136" i="34"/>
  <c r="U136" i="34"/>
  <c r="K136" i="34" s="1"/>
  <c r="T136" i="34"/>
  <c r="AJ135" i="34"/>
  <c r="T135" i="34"/>
  <c r="AK134" i="34"/>
  <c r="AA134" i="34" s="1"/>
  <c r="AJ134" i="34"/>
  <c r="U134" i="34"/>
  <c r="K134" i="34" s="1"/>
  <c r="T134" i="34"/>
  <c r="AJ133" i="34"/>
  <c r="T133" i="34"/>
  <c r="AK132" i="34"/>
  <c r="AA132" i="34" s="1"/>
  <c r="AJ132" i="34"/>
  <c r="U132" i="34"/>
  <c r="K132" i="34" s="1"/>
  <c r="T132" i="34"/>
  <c r="AJ131" i="34"/>
  <c r="T131" i="34"/>
  <c r="AK130" i="34"/>
  <c r="AA130" i="34" s="1"/>
  <c r="AJ130" i="34"/>
  <c r="U130" i="34"/>
  <c r="T130" i="34"/>
  <c r="K130" i="34"/>
  <c r="AJ129" i="34"/>
  <c r="T129" i="34"/>
  <c r="AK128" i="34"/>
  <c r="AA128" i="34" s="1"/>
  <c r="AJ128" i="34"/>
  <c r="U128" i="34"/>
  <c r="K128" i="34" s="1"/>
  <c r="T128" i="34"/>
  <c r="AJ127" i="34"/>
  <c r="T127" i="34"/>
  <c r="AK126" i="34"/>
  <c r="AA126" i="34" s="1"/>
  <c r="AJ126" i="34"/>
  <c r="U126" i="34"/>
  <c r="K126" i="34" s="1"/>
  <c r="T126" i="34"/>
  <c r="AJ125" i="34"/>
  <c r="T125" i="34"/>
  <c r="AK124" i="34"/>
  <c r="AJ124" i="34"/>
  <c r="AA124" i="34"/>
  <c r="U124" i="34"/>
  <c r="T124" i="34"/>
  <c r="K124" i="34"/>
  <c r="AJ123" i="34"/>
  <c r="T123" i="34"/>
  <c r="AK122" i="34"/>
  <c r="AA122" i="34" s="1"/>
  <c r="AJ122" i="34"/>
  <c r="U122" i="34"/>
  <c r="K122" i="34" s="1"/>
  <c r="T122" i="34"/>
  <c r="AJ121" i="34"/>
  <c r="T121" i="34"/>
  <c r="AK120" i="34"/>
  <c r="AJ120" i="34"/>
  <c r="AA120" i="34"/>
  <c r="U120" i="34"/>
  <c r="K120" i="34" s="1"/>
  <c r="T120" i="34"/>
  <c r="AJ119" i="34"/>
  <c r="T119" i="34"/>
  <c r="AK118" i="34"/>
  <c r="AA118" i="34" s="1"/>
  <c r="AJ118" i="34"/>
  <c r="U118" i="34"/>
  <c r="T118" i="34"/>
  <c r="K118" i="34"/>
  <c r="AJ117" i="34"/>
  <c r="T117" i="34"/>
  <c r="AK116" i="34"/>
  <c r="AJ116" i="34"/>
  <c r="AA116" i="34"/>
  <c r="U116" i="34"/>
  <c r="K116" i="34" s="1"/>
  <c r="T116" i="34"/>
  <c r="AJ115" i="34"/>
  <c r="T115" i="34"/>
  <c r="AK114" i="34"/>
  <c r="AA114" i="34" s="1"/>
  <c r="AJ114" i="34"/>
  <c r="U114" i="34"/>
  <c r="K114" i="34" s="1"/>
  <c r="T114" i="34"/>
  <c r="AJ113" i="34"/>
  <c r="T113" i="34"/>
  <c r="AK112" i="34"/>
  <c r="AJ112" i="34"/>
  <c r="AA112" i="34"/>
  <c r="U112" i="34"/>
  <c r="K112" i="34" s="1"/>
  <c r="T112" i="34"/>
  <c r="AJ111" i="34"/>
  <c r="T111" i="34"/>
  <c r="AK110" i="34"/>
  <c r="AA110" i="34" s="1"/>
  <c r="AJ110" i="34"/>
  <c r="U110" i="34"/>
  <c r="K110" i="34" s="1"/>
  <c r="T110" i="34"/>
  <c r="AJ109" i="34"/>
  <c r="T109" i="34"/>
  <c r="AK108" i="34"/>
  <c r="AA108" i="34" s="1"/>
  <c r="AJ108" i="34"/>
  <c r="U108" i="34"/>
  <c r="K108" i="34" s="1"/>
  <c r="T108" i="34"/>
  <c r="AJ107" i="34"/>
  <c r="T107" i="34"/>
  <c r="AK106" i="34"/>
  <c r="AJ106" i="34"/>
  <c r="U106" i="34"/>
  <c r="T106" i="34"/>
  <c r="K106" i="34"/>
  <c r="AJ105" i="34"/>
  <c r="T105" i="34"/>
  <c r="AK96" i="34"/>
  <c r="AA96" i="34" s="1"/>
  <c r="AJ96" i="34"/>
  <c r="U96" i="34"/>
  <c r="T96" i="34"/>
  <c r="K96" i="34"/>
  <c r="AJ95" i="34"/>
  <c r="T95" i="34"/>
  <c r="AK94" i="34"/>
  <c r="AJ94" i="34"/>
  <c r="AA94" i="34"/>
  <c r="U94" i="34"/>
  <c r="K94" i="34" s="1"/>
  <c r="T94" i="34"/>
  <c r="AJ93" i="34"/>
  <c r="T93" i="34"/>
  <c r="AK92" i="34"/>
  <c r="AJ92" i="34"/>
  <c r="AA92" i="34"/>
  <c r="U92" i="34"/>
  <c r="T92" i="34"/>
  <c r="K92" i="34"/>
  <c r="AJ91" i="34"/>
  <c r="T91" i="34"/>
  <c r="AK90" i="34"/>
  <c r="AA90" i="34" s="1"/>
  <c r="AJ90" i="34"/>
  <c r="U90" i="34"/>
  <c r="T90" i="34"/>
  <c r="K90" i="34"/>
  <c r="AJ89" i="34"/>
  <c r="T89" i="34"/>
  <c r="AK88" i="34"/>
  <c r="AA88" i="34" s="1"/>
  <c r="AJ88" i="34"/>
  <c r="U88" i="34"/>
  <c r="K88" i="34" s="1"/>
  <c r="T88" i="34"/>
  <c r="AJ87" i="34"/>
  <c r="T87" i="34"/>
  <c r="AK86" i="34"/>
  <c r="AA86" i="34" s="1"/>
  <c r="AJ86" i="34"/>
  <c r="U86" i="34"/>
  <c r="T86" i="34"/>
  <c r="K86" i="34"/>
  <c r="AJ85" i="34"/>
  <c r="T85" i="34"/>
  <c r="AK84" i="34"/>
  <c r="AA84" i="34" s="1"/>
  <c r="AJ84" i="34"/>
  <c r="U84" i="34"/>
  <c r="K84" i="34" s="1"/>
  <c r="T84" i="34"/>
  <c r="AJ83" i="34"/>
  <c r="T83" i="34"/>
  <c r="AK82" i="34"/>
  <c r="AA82" i="34" s="1"/>
  <c r="AJ82" i="34"/>
  <c r="U82" i="34"/>
  <c r="K82" i="34" s="1"/>
  <c r="T82" i="34"/>
  <c r="AJ81" i="34"/>
  <c r="T81" i="34"/>
  <c r="AK80" i="34"/>
  <c r="AJ80" i="34"/>
  <c r="AA80" i="34"/>
  <c r="U80" i="34"/>
  <c r="K80" i="34" s="1"/>
  <c r="T80" i="34"/>
  <c r="AJ79" i="34"/>
  <c r="T79" i="34"/>
  <c r="AK78" i="34"/>
  <c r="AA78" i="34" s="1"/>
  <c r="AJ78" i="34"/>
  <c r="U78" i="34"/>
  <c r="T78" i="34"/>
  <c r="K78" i="34"/>
  <c r="AJ77" i="34"/>
  <c r="T77" i="34"/>
  <c r="AK76" i="34"/>
  <c r="AA76" i="34" s="1"/>
  <c r="AJ76" i="34"/>
  <c r="U76" i="34"/>
  <c r="K76" i="34" s="1"/>
  <c r="T76" i="34"/>
  <c r="AJ75" i="34"/>
  <c r="T75" i="34"/>
  <c r="AK74" i="34"/>
  <c r="AA74" i="34" s="1"/>
  <c r="AJ74" i="34"/>
  <c r="U74" i="34"/>
  <c r="K74" i="34" s="1"/>
  <c r="T74" i="34"/>
  <c r="AJ73" i="34"/>
  <c r="T73" i="34"/>
  <c r="AK72" i="34"/>
  <c r="AA72" i="34" s="1"/>
  <c r="AJ72" i="34"/>
  <c r="U72" i="34"/>
  <c r="K72" i="34" s="1"/>
  <c r="T72" i="34"/>
  <c r="AJ71" i="34"/>
  <c r="T71" i="34"/>
  <c r="AK70" i="34"/>
  <c r="AA70" i="34" s="1"/>
  <c r="AJ70" i="34"/>
  <c r="U70" i="34"/>
  <c r="K70" i="34" s="1"/>
  <c r="T70" i="34"/>
  <c r="AJ69" i="34"/>
  <c r="T69" i="34"/>
  <c r="AK68" i="34"/>
  <c r="AJ68" i="34"/>
  <c r="AA68" i="34"/>
  <c r="U68" i="34"/>
  <c r="K68" i="34" s="1"/>
  <c r="T68" i="34"/>
  <c r="AJ67" i="34"/>
  <c r="T67" i="34"/>
  <c r="AK66" i="34"/>
  <c r="AA66" i="34" s="1"/>
  <c r="AJ66" i="34"/>
  <c r="U66" i="34"/>
  <c r="K66" i="34" s="1"/>
  <c r="T66" i="34"/>
  <c r="AJ65" i="34"/>
  <c r="T65" i="34"/>
  <c r="AK64" i="34"/>
  <c r="AA64" i="34" s="1"/>
  <c r="AJ64" i="34"/>
  <c r="U64" i="34"/>
  <c r="K64" i="34" s="1"/>
  <c r="T64" i="34"/>
  <c r="AJ63" i="34"/>
  <c r="T63" i="34"/>
  <c r="AK62" i="34"/>
  <c r="AA62" i="34" s="1"/>
  <c r="AJ62" i="34"/>
  <c r="U62" i="34"/>
  <c r="K62" i="34" s="1"/>
  <c r="T62" i="34"/>
  <c r="AJ61" i="34"/>
  <c r="T61" i="34"/>
  <c r="AK60" i="34"/>
  <c r="AA60" i="34" s="1"/>
  <c r="AJ60" i="34"/>
  <c r="U60" i="34"/>
  <c r="K60" i="34" s="1"/>
  <c r="T60" i="34"/>
  <c r="AJ59" i="34"/>
  <c r="T59" i="34"/>
  <c r="AK58" i="34"/>
  <c r="AA58" i="34" s="1"/>
  <c r="AJ58" i="34"/>
  <c r="U58" i="34"/>
  <c r="K58" i="34" s="1"/>
  <c r="T58" i="34"/>
  <c r="AJ57" i="34"/>
  <c r="T57" i="34"/>
  <c r="AK56" i="34"/>
  <c r="AA56" i="34" s="1"/>
  <c r="AJ56" i="34"/>
  <c r="U56" i="34"/>
  <c r="T56" i="34"/>
  <c r="AJ55" i="34"/>
  <c r="T55" i="34"/>
  <c r="AK47" i="34"/>
  <c r="AJ47" i="34"/>
  <c r="AA47" i="34"/>
  <c r="U47" i="34"/>
  <c r="K47" i="34" s="1"/>
  <c r="T47" i="34"/>
  <c r="AJ46" i="34"/>
  <c r="T46" i="34"/>
  <c r="AK45" i="34"/>
  <c r="AA45" i="34" s="1"/>
  <c r="AJ45" i="34"/>
  <c r="U45" i="34"/>
  <c r="K45" i="34" s="1"/>
  <c r="T45" i="34"/>
  <c r="AJ44" i="34"/>
  <c r="T44" i="34"/>
  <c r="AK43" i="34"/>
  <c r="AA43" i="34" s="1"/>
  <c r="AJ43" i="34"/>
  <c r="U43" i="34"/>
  <c r="K43" i="34" s="1"/>
  <c r="T43" i="34"/>
  <c r="AJ42" i="34"/>
  <c r="T42" i="34"/>
  <c r="AK41" i="34"/>
  <c r="AA41" i="34" s="1"/>
  <c r="AJ41" i="34"/>
  <c r="U41" i="34"/>
  <c r="K41" i="34" s="1"/>
  <c r="T41" i="34"/>
  <c r="AJ40" i="34"/>
  <c r="T40" i="34"/>
  <c r="AK39" i="34"/>
  <c r="AA39" i="34" s="1"/>
  <c r="AJ39" i="34"/>
  <c r="U39" i="34"/>
  <c r="T39" i="34"/>
  <c r="K39" i="34"/>
  <c r="AJ38" i="34"/>
  <c r="T38" i="34"/>
  <c r="AK37" i="34"/>
  <c r="AA37" i="34" s="1"/>
  <c r="AJ37" i="34"/>
  <c r="U37" i="34"/>
  <c r="K37" i="34" s="1"/>
  <c r="T37" i="34"/>
  <c r="AJ36" i="34"/>
  <c r="T36" i="34"/>
  <c r="AK35" i="34"/>
  <c r="AJ35" i="34"/>
  <c r="AA35" i="34"/>
  <c r="U35" i="34"/>
  <c r="T35" i="34"/>
  <c r="K35" i="34"/>
  <c r="AJ34" i="34"/>
  <c r="T34" i="34"/>
  <c r="AK33" i="34"/>
  <c r="AA33" i="34" s="1"/>
  <c r="AJ33" i="34"/>
  <c r="U33" i="34"/>
  <c r="K33" i="34" s="1"/>
  <c r="T33" i="34"/>
  <c r="AJ32" i="34"/>
  <c r="T32" i="34"/>
  <c r="AK31" i="34"/>
  <c r="AJ31" i="34"/>
  <c r="AA31" i="34"/>
  <c r="U31" i="34"/>
  <c r="K31" i="34" s="1"/>
  <c r="T31" i="34"/>
  <c r="AJ30" i="34"/>
  <c r="T30" i="34"/>
  <c r="AK29" i="34"/>
  <c r="AA29" i="34" s="1"/>
  <c r="AJ29" i="34"/>
  <c r="U29" i="34"/>
  <c r="T29" i="34"/>
  <c r="K29" i="34"/>
  <c r="AJ28" i="34"/>
  <c r="T28" i="34"/>
  <c r="AK27" i="34"/>
  <c r="AA27" i="34" s="1"/>
  <c r="AJ27" i="34"/>
  <c r="U27" i="34"/>
  <c r="K27" i="34" s="1"/>
  <c r="T27" i="34"/>
  <c r="AJ26" i="34"/>
  <c r="T26" i="34"/>
  <c r="AK25" i="34"/>
  <c r="AJ25" i="34"/>
  <c r="AA25" i="34"/>
  <c r="U25" i="34"/>
  <c r="K25" i="34" s="1"/>
  <c r="T25" i="34"/>
  <c r="AJ24" i="34"/>
  <c r="T24" i="34"/>
  <c r="AK23" i="34"/>
  <c r="AA23" i="34" s="1"/>
  <c r="AJ23" i="34"/>
  <c r="U23" i="34"/>
  <c r="K23" i="34" s="1"/>
  <c r="T23" i="34"/>
  <c r="AJ22" i="34"/>
  <c r="T22" i="34"/>
  <c r="AK21" i="34"/>
  <c r="AJ21" i="34"/>
  <c r="AA21" i="34"/>
  <c r="U21" i="34"/>
  <c r="K21" i="34" s="1"/>
  <c r="T21" i="34"/>
  <c r="AJ20" i="34"/>
  <c r="T20" i="34"/>
  <c r="AK19" i="34"/>
  <c r="AA19" i="34" s="1"/>
  <c r="AJ19" i="34"/>
  <c r="U19" i="34"/>
  <c r="K19" i="34" s="1"/>
  <c r="T19" i="34"/>
  <c r="AJ18" i="34"/>
  <c r="T18" i="34"/>
  <c r="AK17" i="34"/>
  <c r="AJ17" i="34"/>
  <c r="U17" i="34"/>
  <c r="K17" i="34" s="1"/>
  <c r="T17" i="34"/>
  <c r="AJ16" i="34"/>
  <c r="T16" i="34"/>
  <c r="N8" i="34"/>
  <c r="N7" i="34"/>
  <c r="N6" i="34"/>
  <c r="N3" i="34"/>
  <c r="AK196" i="33"/>
  <c r="AJ196" i="33"/>
  <c r="AA196" i="33"/>
  <c r="U196" i="33"/>
  <c r="K196" i="33" s="1"/>
  <c r="T196" i="33"/>
  <c r="AJ195" i="33"/>
  <c r="T195" i="33"/>
  <c r="AK194" i="33"/>
  <c r="AJ194" i="33"/>
  <c r="AA194" i="33"/>
  <c r="U194" i="33"/>
  <c r="T194" i="33"/>
  <c r="K194" i="33"/>
  <c r="AJ193" i="33"/>
  <c r="T193" i="33"/>
  <c r="AK192" i="33"/>
  <c r="AA192" i="33" s="1"/>
  <c r="AJ192" i="33"/>
  <c r="U192" i="33"/>
  <c r="T192" i="33"/>
  <c r="K192" i="33"/>
  <c r="AJ191" i="33"/>
  <c r="T191" i="33"/>
  <c r="AK190" i="33"/>
  <c r="AA190" i="33" s="1"/>
  <c r="AJ190" i="33"/>
  <c r="U190" i="33"/>
  <c r="K190" i="33" s="1"/>
  <c r="T190" i="33"/>
  <c r="AJ189" i="33"/>
  <c r="T189" i="33"/>
  <c r="AK188" i="33"/>
  <c r="AA188" i="33" s="1"/>
  <c r="AJ188" i="33"/>
  <c r="U188" i="33"/>
  <c r="K188" i="33" s="1"/>
  <c r="T188" i="33"/>
  <c r="AJ187" i="33"/>
  <c r="T187" i="33"/>
  <c r="AK186" i="33"/>
  <c r="AA186" i="33" s="1"/>
  <c r="AJ186" i="33"/>
  <c r="U186" i="33"/>
  <c r="K186" i="33" s="1"/>
  <c r="T186" i="33"/>
  <c r="AJ185" i="33"/>
  <c r="T185" i="33"/>
  <c r="AK184" i="33"/>
  <c r="AJ184" i="33"/>
  <c r="AA184" i="33"/>
  <c r="U184" i="33"/>
  <c r="K184" i="33" s="1"/>
  <c r="T184" i="33"/>
  <c r="AJ183" i="33"/>
  <c r="T183" i="33"/>
  <c r="AK182" i="33"/>
  <c r="AA182" i="33" s="1"/>
  <c r="AJ182" i="33"/>
  <c r="U182" i="33"/>
  <c r="T182" i="33"/>
  <c r="K182" i="33"/>
  <c r="AJ181" i="33"/>
  <c r="T181" i="33"/>
  <c r="AK180" i="33"/>
  <c r="AA180" i="33" s="1"/>
  <c r="AJ180" i="33"/>
  <c r="U180" i="33"/>
  <c r="K180" i="33" s="1"/>
  <c r="T180" i="33"/>
  <c r="AJ179" i="33"/>
  <c r="T179" i="33"/>
  <c r="AK178" i="33"/>
  <c r="AJ178" i="33"/>
  <c r="AA178" i="33"/>
  <c r="U178" i="33"/>
  <c r="K178" i="33" s="1"/>
  <c r="T178" i="33"/>
  <c r="AJ177" i="33"/>
  <c r="T177" i="33"/>
  <c r="AK176" i="33"/>
  <c r="AA176" i="33" s="1"/>
  <c r="AJ176" i="33"/>
  <c r="U176" i="33"/>
  <c r="K176" i="33" s="1"/>
  <c r="T176" i="33"/>
  <c r="AJ175" i="33"/>
  <c r="T175" i="33"/>
  <c r="AK174" i="33"/>
  <c r="AJ174" i="33"/>
  <c r="AA174" i="33"/>
  <c r="U174" i="33"/>
  <c r="T174" i="33"/>
  <c r="K174" i="33"/>
  <c r="AJ173" i="33"/>
  <c r="T173" i="33"/>
  <c r="AK172" i="33"/>
  <c r="AA172" i="33" s="1"/>
  <c r="AJ172" i="33"/>
  <c r="U172" i="33"/>
  <c r="K172" i="33" s="1"/>
  <c r="T172" i="33"/>
  <c r="AJ171" i="33"/>
  <c r="T171" i="33"/>
  <c r="AK170" i="33"/>
  <c r="AJ170" i="33"/>
  <c r="AA170" i="33"/>
  <c r="U170" i="33"/>
  <c r="K170" i="33" s="1"/>
  <c r="T170" i="33"/>
  <c r="AJ169" i="33"/>
  <c r="T169" i="33"/>
  <c r="AK168" i="33"/>
  <c r="AA168" i="33" s="1"/>
  <c r="AJ168" i="33"/>
  <c r="U168" i="33"/>
  <c r="K168" i="33" s="1"/>
  <c r="T168" i="33"/>
  <c r="AJ167" i="33"/>
  <c r="T167" i="33"/>
  <c r="AK166" i="33"/>
  <c r="AA166" i="33" s="1"/>
  <c r="AJ166" i="33"/>
  <c r="U166" i="33"/>
  <c r="K166" i="33" s="1"/>
  <c r="T166" i="33"/>
  <c r="AJ165" i="33"/>
  <c r="T165" i="33"/>
  <c r="AK164" i="33"/>
  <c r="AA164" i="33" s="1"/>
  <c r="AJ164" i="33"/>
  <c r="U164" i="33"/>
  <c r="K164" i="33" s="1"/>
  <c r="T164" i="33"/>
  <c r="AJ163" i="33"/>
  <c r="T163" i="33"/>
  <c r="AK162" i="33"/>
  <c r="AJ162" i="33"/>
  <c r="AA162" i="33"/>
  <c r="U162" i="33"/>
  <c r="K162" i="33" s="1"/>
  <c r="T162" i="33"/>
  <c r="AJ161" i="33"/>
  <c r="T161" i="33"/>
  <c r="AK160" i="33"/>
  <c r="AA160" i="33" s="1"/>
  <c r="AJ160" i="33"/>
  <c r="U160" i="33"/>
  <c r="T160" i="33"/>
  <c r="K160" i="33"/>
  <c r="AJ159" i="33"/>
  <c r="T159" i="33"/>
  <c r="AK158" i="33"/>
  <c r="AA158" i="33" s="1"/>
  <c r="AJ158" i="33"/>
  <c r="U158" i="33"/>
  <c r="K158" i="33" s="1"/>
  <c r="T158" i="33"/>
  <c r="AJ157" i="33"/>
  <c r="T157" i="33"/>
  <c r="AK156" i="33"/>
  <c r="AJ156" i="33"/>
  <c r="U156" i="33"/>
  <c r="T156" i="33"/>
  <c r="AJ155" i="33"/>
  <c r="T155" i="33"/>
  <c r="AK146" i="33"/>
  <c r="AA146" i="33" s="1"/>
  <c r="AJ146" i="33"/>
  <c r="U146" i="33"/>
  <c r="K146" i="33" s="1"/>
  <c r="T146" i="33"/>
  <c r="AJ145" i="33"/>
  <c r="T145" i="33"/>
  <c r="AK144" i="33"/>
  <c r="AJ144" i="33"/>
  <c r="AA144" i="33"/>
  <c r="U144" i="33"/>
  <c r="K144" i="33" s="1"/>
  <c r="T144" i="33"/>
  <c r="AJ143" i="33"/>
  <c r="T143" i="33"/>
  <c r="AK142" i="33"/>
  <c r="AA142" i="33" s="1"/>
  <c r="AJ142" i="33"/>
  <c r="U142" i="33"/>
  <c r="K142" i="33" s="1"/>
  <c r="T142" i="33"/>
  <c r="AJ141" i="33"/>
  <c r="T141" i="33"/>
  <c r="AK140" i="33"/>
  <c r="AA140" i="33" s="1"/>
  <c r="AJ140" i="33"/>
  <c r="U140" i="33"/>
  <c r="K140" i="33" s="1"/>
  <c r="T140" i="33"/>
  <c r="AJ139" i="33"/>
  <c r="T139" i="33"/>
  <c r="AK138" i="33"/>
  <c r="AA138" i="33" s="1"/>
  <c r="AJ138" i="33"/>
  <c r="U138" i="33"/>
  <c r="K138" i="33" s="1"/>
  <c r="T138" i="33"/>
  <c r="AJ137" i="33"/>
  <c r="T137" i="33"/>
  <c r="AK136" i="33"/>
  <c r="AA136" i="33" s="1"/>
  <c r="AJ136" i="33"/>
  <c r="U136" i="33"/>
  <c r="K136" i="33" s="1"/>
  <c r="T136" i="33"/>
  <c r="AJ135" i="33"/>
  <c r="T135" i="33"/>
  <c r="AK134" i="33"/>
  <c r="AJ134" i="33"/>
  <c r="AA134" i="33"/>
  <c r="U134" i="33"/>
  <c r="K134" i="33" s="1"/>
  <c r="T134" i="33"/>
  <c r="AJ133" i="33"/>
  <c r="T133" i="33"/>
  <c r="AK132" i="33"/>
  <c r="AA132" i="33" s="1"/>
  <c r="AJ132" i="33"/>
  <c r="U132" i="33"/>
  <c r="K132" i="33" s="1"/>
  <c r="T132" i="33"/>
  <c r="AJ131" i="33"/>
  <c r="T131" i="33"/>
  <c r="AK130" i="33"/>
  <c r="AA130" i="33" s="1"/>
  <c r="AJ130" i="33"/>
  <c r="U130" i="33"/>
  <c r="K130" i="33" s="1"/>
  <c r="T130" i="33"/>
  <c r="AJ129" i="33"/>
  <c r="T129" i="33"/>
  <c r="AK128" i="33"/>
  <c r="AA128" i="33" s="1"/>
  <c r="AJ128" i="33"/>
  <c r="U128" i="33"/>
  <c r="K128" i="33" s="1"/>
  <c r="T128" i="33"/>
  <c r="AJ127" i="33"/>
  <c r="T127" i="33"/>
  <c r="AK126" i="33"/>
  <c r="AJ126" i="33"/>
  <c r="AA126" i="33"/>
  <c r="U126" i="33"/>
  <c r="K126" i="33" s="1"/>
  <c r="T126" i="33"/>
  <c r="AJ125" i="33"/>
  <c r="T125" i="33"/>
  <c r="AK124" i="33"/>
  <c r="AA124" i="33" s="1"/>
  <c r="AJ124" i="33"/>
  <c r="U124" i="33"/>
  <c r="K124" i="33" s="1"/>
  <c r="T124" i="33"/>
  <c r="AJ123" i="33"/>
  <c r="T123" i="33"/>
  <c r="AK122" i="33"/>
  <c r="AA122" i="33" s="1"/>
  <c r="AJ122" i="33"/>
  <c r="U122" i="33"/>
  <c r="T122" i="33"/>
  <c r="K122" i="33"/>
  <c r="AJ121" i="33"/>
  <c r="T121" i="33"/>
  <c r="AK120" i="33"/>
  <c r="AA120" i="33" s="1"/>
  <c r="AJ120" i="33"/>
  <c r="U120" i="33"/>
  <c r="K120" i="33" s="1"/>
  <c r="T120" i="33"/>
  <c r="AJ119" i="33"/>
  <c r="T119" i="33"/>
  <c r="AK118" i="33"/>
  <c r="AA118" i="33" s="1"/>
  <c r="AJ118" i="33"/>
  <c r="U118" i="33"/>
  <c r="K118" i="33" s="1"/>
  <c r="T118" i="33"/>
  <c r="AJ117" i="33"/>
  <c r="T117" i="33"/>
  <c r="AK116" i="33"/>
  <c r="AA116" i="33" s="1"/>
  <c r="AJ116" i="33"/>
  <c r="U116" i="33"/>
  <c r="K116" i="33" s="1"/>
  <c r="T116" i="33"/>
  <c r="AJ115" i="33"/>
  <c r="T115" i="33"/>
  <c r="AK114" i="33"/>
  <c r="AJ114" i="33"/>
  <c r="AA114" i="33"/>
  <c r="U114" i="33"/>
  <c r="K114" i="33" s="1"/>
  <c r="T114" i="33"/>
  <c r="AJ113" i="33"/>
  <c r="T113" i="33"/>
  <c r="AK112" i="33"/>
  <c r="AA112" i="33" s="1"/>
  <c r="AJ112" i="33"/>
  <c r="U112" i="33"/>
  <c r="T112" i="33"/>
  <c r="K112" i="33"/>
  <c r="AJ111" i="33"/>
  <c r="T111" i="33"/>
  <c r="AK110" i="33"/>
  <c r="AA110" i="33" s="1"/>
  <c r="AJ110" i="33"/>
  <c r="U110" i="33"/>
  <c r="K110" i="33" s="1"/>
  <c r="T110" i="33"/>
  <c r="AJ109" i="33"/>
  <c r="T109" i="33"/>
  <c r="AK108" i="33"/>
  <c r="AJ108" i="33"/>
  <c r="AA108" i="33"/>
  <c r="U108" i="33"/>
  <c r="T108" i="33"/>
  <c r="K108" i="33"/>
  <c r="AJ107" i="33"/>
  <c r="T107" i="33"/>
  <c r="AK106" i="33"/>
  <c r="AA106" i="33" s="1"/>
  <c r="AJ106" i="33"/>
  <c r="U106" i="33"/>
  <c r="K106" i="33" s="1"/>
  <c r="T106" i="33"/>
  <c r="AJ105" i="33"/>
  <c r="T105" i="33"/>
  <c r="AK96" i="33"/>
  <c r="AJ96" i="33"/>
  <c r="AA96" i="33"/>
  <c r="U96" i="33"/>
  <c r="K96" i="33" s="1"/>
  <c r="T96" i="33"/>
  <c r="AJ95" i="33"/>
  <c r="T95" i="33"/>
  <c r="AK94" i="33"/>
  <c r="AA94" i="33" s="1"/>
  <c r="AJ94" i="33"/>
  <c r="U94" i="33"/>
  <c r="K94" i="33" s="1"/>
  <c r="T94" i="33"/>
  <c r="AJ93" i="33"/>
  <c r="T93" i="33"/>
  <c r="AK92" i="33"/>
  <c r="AA92" i="33" s="1"/>
  <c r="AJ92" i="33"/>
  <c r="U92" i="33"/>
  <c r="K92" i="33" s="1"/>
  <c r="T92" i="33"/>
  <c r="AJ91" i="33"/>
  <c r="T91" i="33"/>
  <c r="AK90" i="33"/>
  <c r="AA90" i="33" s="1"/>
  <c r="AJ90" i="33"/>
  <c r="U90" i="33"/>
  <c r="K90" i="33" s="1"/>
  <c r="T90" i="33"/>
  <c r="AJ89" i="33"/>
  <c r="T89" i="33"/>
  <c r="AK88" i="33"/>
  <c r="AA88" i="33" s="1"/>
  <c r="AJ88" i="33"/>
  <c r="U88" i="33"/>
  <c r="K88" i="33" s="1"/>
  <c r="T88" i="33"/>
  <c r="AJ87" i="33"/>
  <c r="T87" i="33"/>
  <c r="AK86" i="33"/>
  <c r="AA86" i="33" s="1"/>
  <c r="AJ86" i="33"/>
  <c r="U86" i="33"/>
  <c r="T86" i="33"/>
  <c r="K86" i="33"/>
  <c r="AJ85" i="33"/>
  <c r="T85" i="33"/>
  <c r="AK84" i="33"/>
  <c r="AA84" i="33" s="1"/>
  <c r="AJ84" i="33"/>
  <c r="U84" i="33"/>
  <c r="K84" i="33" s="1"/>
  <c r="T84" i="33"/>
  <c r="AJ83" i="33"/>
  <c r="T83" i="33"/>
  <c r="AK82" i="33"/>
  <c r="AA82" i="33" s="1"/>
  <c r="AJ82" i="33"/>
  <c r="U82" i="33"/>
  <c r="K82" i="33" s="1"/>
  <c r="T82" i="33"/>
  <c r="AJ81" i="33"/>
  <c r="T81" i="33"/>
  <c r="AK80" i="33"/>
  <c r="AA80" i="33" s="1"/>
  <c r="AJ80" i="33"/>
  <c r="U80" i="33"/>
  <c r="K80" i="33" s="1"/>
  <c r="T80" i="33"/>
  <c r="AJ79" i="33"/>
  <c r="T79" i="33"/>
  <c r="AK78" i="33"/>
  <c r="AJ78" i="33"/>
  <c r="AA78" i="33"/>
  <c r="U78" i="33"/>
  <c r="K78" i="33" s="1"/>
  <c r="T78" i="33"/>
  <c r="AJ77" i="33"/>
  <c r="T77" i="33"/>
  <c r="AK76" i="33"/>
  <c r="AA76" i="33" s="1"/>
  <c r="AJ76" i="33"/>
  <c r="U76" i="33"/>
  <c r="K76" i="33" s="1"/>
  <c r="T76" i="33"/>
  <c r="AJ75" i="33"/>
  <c r="T75" i="33"/>
  <c r="AK74" i="33"/>
  <c r="AJ74" i="33"/>
  <c r="AA74" i="33"/>
  <c r="U74" i="33"/>
  <c r="K74" i="33" s="1"/>
  <c r="T74" i="33"/>
  <c r="AJ73" i="33"/>
  <c r="T73" i="33"/>
  <c r="AK72" i="33"/>
  <c r="AJ72" i="33"/>
  <c r="AA72" i="33"/>
  <c r="U72" i="33"/>
  <c r="T72" i="33"/>
  <c r="K72" i="33"/>
  <c r="AJ71" i="33"/>
  <c r="T71" i="33"/>
  <c r="AK70" i="33"/>
  <c r="AA70" i="33" s="1"/>
  <c r="AJ70" i="33"/>
  <c r="U70" i="33"/>
  <c r="K70" i="33" s="1"/>
  <c r="T70" i="33"/>
  <c r="AJ69" i="33"/>
  <c r="T69" i="33"/>
  <c r="AK68" i="33"/>
  <c r="AA68" i="33" s="1"/>
  <c r="AJ68" i="33"/>
  <c r="U68" i="33"/>
  <c r="K68" i="33" s="1"/>
  <c r="T68" i="33"/>
  <c r="AJ67" i="33"/>
  <c r="T67" i="33"/>
  <c r="AK66" i="33"/>
  <c r="AA66" i="33" s="1"/>
  <c r="AJ66" i="33"/>
  <c r="U66" i="33"/>
  <c r="T66" i="33"/>
  <c r="K66" i="33"/>
  <c r="AJ65" i="33"/>
  <c r="T65" i="33"/>
  <c r="AK64" i="33"/>
  <c r="AA64" i="33" s="1"/>
  <c r="AJ64" i="33"/>
  <c r="U64" i="33"/>
  <c r="K64" i="33" s="1"/>
  <c r="T64" i="33"/>
  <c r="AJ63" i="33"/>
  <c r="T63" i="33"/>
  <c r="AK62" i="33"/>
  <c r="AA62" i="33" s="1"/>
  <c r="AJ62" i="33"/>
  <c r="U62" i="33"/>
  <c r="K62" i="33" s="1"/>
  <c r="T62" i="33"/>
  <c r="AJ61" i="33"/>
  <c r="T61" i="33"/>
  <c r="AK60" i="33"/>
  <c r="AA60" i="33" s="1"/>
  <c r="AJ60" i="33"/>
  <c r="U60" i="33"/>
  <c r="K60" i="33" s="1"/>
  <c r="T60" i="33"/>
  <c r="AJ59" i="33"/>
  <c r="T59" i="33"/>
  <c r="AK58" i="33"/>
  <c r="AJ58" i="33"/>
  <c r="U58" i="33"/>
  <c r="K58" i="33" s="1"/>
  <c r="T58" i="33"/>
  <c r="AJ57" i="33"/>
  <c r="T57" i="33"/>
  <c r="AK56" i="33"/>
  <c r="AJ56" i="33"/>
  <c r="AA56" i="33"/>
  <c r="U56" i="33"/>
  <c r="T56" i="33"/>
  <c r="AJ55" i="33"/>
  <c r="T55" i="33"/>
  <c r="AK47" i="33"/>
  <c r="AJ47" i="33"/>
  <c r="AA47" i="33"/>
  <c r="U47" i="33"/>
  <c r="T47" i="33"/>
  <c r="K47" i="33"/>
  <c r="AJ46" i="33"/>
  <c r="T46" i="33"/>
  <c r="AK45" i="33"/>
  <c r="AA45" i="33" s="1"/>
  <c r="AJ45" i="33"/>
  <c r="U45" i="33"/>
  <c r="T45" i="33"/>
  <c r="K45" i="33"/>
  <c r="AJ44" i="33"/>
  <c r="T44" i="33"/>
  <c r="AK43" i="33"/>
  <c r="AA43" i="33" s="1"/>
  <c r="AJ43" i="33"/>
  <c r="U43" i="33"/>
  <c r="K43" i="33" s="1"/>
  <c r="T43" i="33"/>
  <c r="AJ42" i="33"/>
  <c r="T42" i="33"/>
  <c r="AK41" i="33"/>
  <c r="AA41" i="33" s="1"/>
  <c r="AJ41" i="33"/>
  <c r="U41" i="33"/>
  <c r="K41" i="33" s="1"/>
  <c r="T41" i="33"/>
  <c r="AJ40" i="33"/>
  <c r="T40" i="33"/>
  <c r="AK39" i="33"/>
  <c r="AJ39" i="33"/>
  <c r="AA39" i="33"/>
  <c r="U39" i="33"/>
  <c r="K39" i="33" s="1"/>
  <c r="T39" i="33"/>
  <c r="AJ38" i="33"/>
  <c r="T38" i="33"/>
  <c r="AK37" i="33"/>
  <c r="AA37" i="33" s="1"/>
  <c r="AJ37" i="33"/>
  <c r="U37" i="33"/>
  <c r="K37" i="33" s="1"/>
  <c r="T37" i="33"/>
  <c r="AJ36" i="33"/>
  <c r="T36" i="33"/>
  <c r="AK35" i="33"/>
  <c r="AA35" i="33" s="1"/>
  <c r="AJ35" i="33"/>
  <c r="U35" i="33"/>
  <c r="K35" i="33" s="1"/>
  <c r="T35" i="33"/>
  <c r="AJ34" i="33"/>
  <c r="T34" i="33"/>
  <c r="AK33" i="33"/>
  <c r="AA33" i="33" s="1"/>
  <c r="AJ33" i="33"/>
  <c r="U33" i="33"/>
  <c r="K33" i="33" s="1"/>
  <c r="T33" i="33"/>
  <c r="AJ32" i="33"/>
  <c r="T32" i="33"/>
  <c r="AK31" i="33"/>
  <c r="AA31" i="33" s="1"/>
  <c r="AJ31" i="33"/>
  <c r="U31" i="33"/>
  <c r="K31" i="33" s="1"/>
  <c r="T31" i="33"/>
  <c r="AJ30" i="33"/>
  <c r="T30" i="33"/>
  <c r="AK29" i="33"/>
  <c r="AJ29" i="33"/>
  <c r="AA29" i="33"/>
  <c r="U29" i="33"/>
  <c r="T29" i="33"/>
  <c r="K29" i="33"/>
  <c r="AJ28" i="33"/>
  <c r="T28" i="33"/>
  <c r="AK27" i="33"/>
  <c r="AA27" i="33" s="1"/>
  <c r="AJ27" i="33"/>
  <c r="U27" i="33"/>
  <c r="K27" i="33" s="1"/>
  <c r="T27" i="33"/>
  <c r="AJ26" i="33"/>
  <c r="T26" i="33"/>
  <c r="AK25" i="33"/>
  <c r="AA25" i="33" s="1"/>
  <c r="AJ25" i="33"/>
  <c r="U25" i="33"/>
  <c r="K25" i="33" s="1"/>
  <c r="T25" i="33"/>
  <c r="AJ24" i="33"/>
  <c r="T24" i="33"/>
  <c r="AK23" i="33"/>
  <c r="AJ23" i="33"/>
  <c r="AA23" i="33"/>
  <c r="U23" i="33"/>
  <c r="K23" i="33" s="1"/>
  <c r="T23" i="33"/>
  <c r="AJ22" i="33"/>
  <c r="T22" i="33"/>
  <c r="AK21" i="33"/>
  <c r="AJ21" i="33"/>
  <c r="AA21" i="33"/>
  <c r="U21" i="33"/>
  <c r="K21" i="33" s="1"/>
  <c r="T21" i="33"/>
  <c r="AJ20" i="33"/>
  <c r="T20" i="33"/>
  <c r="AK19" i="33"/>
  <c r="AA19" i="33" s="1"/>
  <c r="AJ19" i="33"/>
  <c r="U19" i="33"/>
  <c r="K19" i="33" s="1"/>
  <c r="T19" i="33"/>
  <c r="AJ18" i="33"/>
  <c r="T18" i="33"/>
  <c r="AK17" i="33"/>
  <c r="AJ17" i="33"/>
  <c r="U17" i="33"/>
  <c r="K17" i="33" s="1"/>
  <c r="T17" i="33"/>
  <c r="AJ16" i="33"/>
  <c r="V16" i="33"/>
  <c r="T16" i="33"/>
  <c r="M16" i="33"/>
  <c r="M14" i="33"/>
  <c r="C10" i="33"/>
  <c r="E9" i="33"/>
  <c r="D9" i="33"/>
  <c r="C9" i="33"/>
  <c r="N8" i="33"/>
  <c r="N7" i="33"/>
  <c r="N6" i="33"/>
  <c r="AR3" i="33"/>
  <c r="AR5" i="33" s="1"/>
  <c r="N3" i="33"/>
  <c r="AK196" i="32"/>
  <c r="AA196" i="32" s="1"/>
  <c r="AJ196" i="32"/>
  <c r="U196" i="32"/>
  <c r="K196" i="32" s="1"/>
  <c r="T196" i="32"/>
  <c r="AJ195" i="32"/>
  <c r="T195" i="32"/>
  <c r="AK194" i="32"/>
  <c r="AA194" i="32" s="1"/>
  <c r="AJ194" i="32"/>
  <c r="U194" i="32"/>
  <c r="T194" i="32"/>
  <c r="K194" i="32"/>
  <c r="AJ193" i="32"/>
  <c r="T193" i="32"/>
  <c r="AK192" i="32"/>
  <c r="AA192" i="32" s="1"/>
  <c r="AJ192" i="32"/>
  <c r="U192" i="32"/>
  <c r="K192" i="32" s="1"/>
  <c r="T192" i="32"/>
  <c r="AJ191" i="32"/>
  <c r="T191" i="32"/>
  <c r="AK190" i="32"/>
  <c r="AJ190" i="32"/>
  <c r="AA190" i="32"/>
  <c r="U190" i="32"/>
  <c r="K190" i="32" s="1"/>
  <c r="T190" i="32"/>
  <c r="AJ189" i="32"/>
  <c r="T189" i="32"/>
  <c r="AK188" i="32"/>
  <c r="AA188" i="32" s="1"/>
  <c r="AJ188" i="32"/>
  <c r="U188" i="32"/>
  <c r="T188" i="32"/>
  <c r="K188" i="32"/>
  <c r="AJ187" i="32"/>
  <c r="T187" i="32"/>
  <c r="AK186" i="32"/>
  <c r="AA186" i="32" s="1"/>
  <c r="AJ186" i="32"/>
  <c r="U186" i="32"/>
  <c r="K186" i="32" s="1"/>
  <c r="T186" i="32"/>
  <c r="AJ185" i="32"/>
  <c r="T185" i="32"/>
  <c r="AK184" i="32"/>
  <c r="AA184" i="32" s="1"/>
  <c r="AJ184" i="32"/>
  <c r="U184" i="32"/>
  <c r="K184" i="32" s="1"/>
  <c r="T184" i="32"/>
  <c r="AJ183" i="32"/>
  <c r="T183" i="32"/>
  <c r="AK182" i="32"/>
  <c r="AA182" i="32" s="1"/>
  <c r="AJ182" i="32"/>
  <c r="U182" i="32"/>
  <c r="K182" i="32" s="1"/>
  <c r="T182" i="32"/>
  <c r="AJ181" i="32"/>
  <c r="T181" i="32"/>
  <c r="AK180" i="32"/>
  <c r="AA180" i="32" s="1"/>
  <c r="AJ180" i="32"/>
  <c r="U180" i="32"/>
  <c r="K180" i="32" s="1"/>
  <c r="T180" i="32"/>
  <c r="AJ179" i="32"/>
  <c r="T179" i="32"/>
  <c r="AK178" i="32"/>
  <c r="AA178" i="32" s="1"/>
  <c r="AJ178" i="32"/>
  <c r="U178" i="32"/>
  <c r="T178" i="32"/>
  <c r="K178" i="32"/>
  <c r="AJ177" i="32"/>
  <c r="T177" i="32"/>
  <c r="AK176" i="32"/>
  <c r="AA176" i="32" s="1"/>
  <c r="AJ176" i="32"/>
  <c r="U176" i="32"/>
  <c r="K176" i="32" s="1"/>
  <c r="T176" i="32"/>
  <c r="AJ175" i="32"/>
  <c r="T175" i="32"/>
  <c r="AK174" i="32"/>
  <c r="AJ174" i="32"/>
  <c r="AA174" i="32"/>
  <c r="U174" i="32"/>
  <c r="K174" i="32" s="1"/>
  <c r="T174" i="32"/>
  <c r="AJ173" i="32"/>
  <c r="T173" i="32"/>
  <c r="AK172" i="32"/>
  <c r="AA172" i="32" s="1"/>
  <c r="AJ172" i="32"/>
  <c r="U172" i="32"/>
  <c r="K172" i="32" s="1"/>
  <c r="T172" i="32"/>
  <c r="AJ171" i="32"/>
  <c r="T171" i="32"/>
  <c r="AK170" i="32"/>
  <c r="AA170" i="32" s="1"/>
  <c r="AJ170" i="32"/>
  <c r="U170" i="32"/>
  <c r="K170" i="32" s="1"/>
  <c r="T170" i="32"/>
  <c r="AJ169" i="32"/>
  <c r="T169" i="32"/>
  <c r="AK168" i="32"/>
  <c r="AA168" i="32" s="1"/>
  <c r="AJ168" i="32"/>
  <c r="U168" i="32"/>
  <c r="K168" i="32" s="1"/>
  <c r="T168" i="32"/>
  <c r="AJ167" i="32"/>
  <c r="T167" i="32"/>
  <c r="AK166" i="32"/>
  <c r="AA166" i="32" s="1"/>
  <c r="AJ166" i="32"/>
  <c r="U166" i="32"/>
  <c r="K166" i="32" s="1"/>
  <c r="T166" i="32"/>
  <c r="AJ165" i="32"/>
  <c r="T165" i="32"/>
  <c r="AK164" i="32"/>
  <c r="AA164" i="32" s="1"/>
  <c r="AJ164" i="32"/>
  <c r="U164" i="32"/>
  <c r="T164" i="32"/>
  <c r="K164" i="32"/>
  <c r="AJ163" i="32"/>
  <c r="T163" i="32"/>
  <c r="AK162" i="32"/>
  <c r="AA162" i="32" s="1"/>
  <c r="AJ162" i="32"/>
  <c r="U162" i="32"/>
  <c r="K162" i="32" s="1"/>
  <c r="T162" i="32"/>
  <c r="AJ161" i="32"/>
  <c r="T161" i="32"/>
  <c r="AK160" i="32"/>
  <c r="AA160" i="32" s="1"/>
  <c r="AJ160" i="32"/>
  <c r="U160" i="32"/>
  <c r="T160" i="32"/>
  <c r="K160" i="32"/>
  <c r="AJ159" i="32"/>
  <c r="T159" i="32"/>
  <c r="AK158" i="32"/>
  <c r="AA158" i="32" s="1"/>
  <c r="AJ158" i="32"/>
  <c r="U158" i="32"/>
  <c r="T158" i="32"/>
  <c r="AJ157" i="32"/>
  <c r="T157" i="32"/>
  <c r="AK156" i="32"/>
  <c r="AJ156" i="32"/>
  <c r="AA156" i="32"/>
  <c r="U156" i="32"/>
  <c r="K156" i="32" s="1"/>
  <c r="T156" i="32"/>
  <c r="AJ155" i="32"/>
  <c r="T155" i="32"/>
  <c r="AK146" i="32"/>
  <c r="AA146" i="32" s="1"/>
  <c r="AJ146" i="32"/>
  <c r="U146" i="32"/>
  <c r="K146" i="32" s="1"/>
  <c r="T146" i="32"/>
  <c r="AJ145" i="32"/>
  <c r="T145" i="32"/>
  <c r="AK144" i="32"/>
  <c r="AA144" i="32" s="1"/>
  <c r="AJ144" i="32"/>
  <c r="U144" i="32"/>
  <c r="K144" i="32" s="1"/>
  <c r="T144" i="32"/>
  <c r="AJ143" i="32"/>
  <c r="T143" i="32"/>
  <c r="AK142" i="32"/>
  <c r="AA142" i="32" s="1"/>
  <c r="AJ142" i="32"/>
  <c r="U142" i="32"/>
  <c r="K142" i="32" s="1"/>
  <c r="T142" i="32"/>
  <c r="AJ141" i="32"/>
  <c r="T141" i="32"/>
  <c r="AK140" i="32"/>
  <c r="AA140" i="32" s="1"/>
  <c r="AJ140" i="32"/>
  <c r="U140" i="32"/>
  <c r="K140" i="32" s="1"/>
  <c r="T140" i="32"/>
  <c r="AJ139" i="32"/>
  <c r="T139" i="32"/>
  <c r="AK138" i="32"/>
  <c r="AJ138" i="32"/>
  <c r="AA138" i="32"/>
  <c r="U138" i="32"/>
  <c r="T138" i="32"/>
  <c r="K138" i="32"/>
  <c r="AJ137" i="32"/>
  <c r="T137" i="32"/>
  <c r="AK136" i="32"/>
  <c r="AA136" i="32" s="1"/>
  <c r="AJ136" i="32"/>
  <c r="U136" i="32"/>
  <c r="K136" i="32" s="1"/>
  <c r="T136" i="32"/>
  <c r="AJ135" i="32"/>
  <c r="T135" i="32"/>
  <c r="AK134" i="32"/>
  <c r="AA134" i="32" s="1"/>
  <c r="AJ134" i="32"/>
  <c r="U134" i="32"/>
  <c r="K134" i="32" s="1"/>
  <c r="T134" i="32"/>
  <c r="AJ133" i="32"/>
  <c r="T133" i="32"/>
  <c r="AK132" i="32"/>
  <c r="AJ132" i="32"/>
  <c r="AA132" i="32"/>
  <c r="U132" i="32"/>
  <c r="T132" i="32"/>
  <c r="K132" i="32"/>
  <c r="AJ131" i="32"/>
  <c r="T131" i="32"/>
  <c r="AK130" i="32"/>
  <c r="AA130" i="32" s="1"/>
  <c r="AJ130" i="32"/>
  <c r="U130" i="32"/>
  <c r="K130" i="32" s="1"/>
  <c r="T130" i="32"/>
  <c r="AJ129" i="32"/>
  <c r="T129" i="32"/>
  <c r="AK128" i="32"/>
  <c r="AJ128" i="32"/>
  <c r="AA128" i="32"/>
  <c r="U128" i="32"/>
  <c r="K128" i="32" s="1"/>
  <c r="T128" i="32"/>
  <c r="AJ127" i="32"/>
  <c r="T127" i="32"/>
  <c r="AK126" i="32"/>
  <c r="AJ126" i="32"/>
  <c r="AA126" i="32"/>
  <c r="U126" i="32"/>
  <c r="T126" i="32"/>
  <c r="K126" i="32"/>
  <c r="AJ125" i="32"/>
  <c r="T125" i="32"/>
  <c r="AK124" i="32"/>
  <c r="AA124" i="32" s="1"/>
  <c r="AJ124" i="32"/>
  <c r="U124" i="32"/>
  <c r="K124" i="32" s="1"/>
  <c r="T124" i="32"/>
  <c r="AJ123" i="32"/>
  <c r="T123" i="32"/>
  <c r="AK122" i="32"/>
  <c r="AA122" i="32" s="1"/>
  <c r="AJ122" i="32"/>
  <c r="U122" i="32"/>
  <c r="K122" i="32" s="1"/>
  <c r="T122" i="32"/>
  <c r="AJ121" i="32"/>
  <c r="T121" i="32"/>
  <c r="AK120" i="32"/>
  <c r="AJ120" i="32"/>
  <c r="AA120" i="32"/>
  <c r="U120" i="32"/>
  <c r="K120" i="32" s="1"/>
  <c r="T120" i="32"/>
  <c r="AJ119" i="32"/>
  <c r="T119" i="32"/>
  <c r="AK118" i="32"/>
  <c r="AA118" i="32" s="1"/>
  <c r="AJ118" i="32"/>
  <c r="U118" i="32"/>
  <c r="K118" i="32" s="1"/>
  <c r="T118" i="32"/>
  <c r="AJ117" i="32"/>
  <c r="T117" i="32"/>
  <c r="AK116" i="32"/>
  <c r="AA116" i="32" s="1"/>
  <c r="AJ116" i="32"/>
  <c r="U116" i="32"/>
  <c r="K116" i="32" s="1"/>
  <c r="T116" i="32"/>
  <c r="AJ115" i="32"/>
  <c r="T115" i="32"/>
  <c r="AK114" i="32"/>
  <c r="AA114" i="32" s="1"/>
  <c r="AJ114" i="32"/>
  <c r="U114" i="32"/>
  <c r="K114" i="32" s="1"/>
  <c r="T114" i="32"/>
  <c r="AJ113" i="32"/>
  <c r="T113" i="32"/>
  <c r="AK112" i="32"/>
  <c r="AA112" i="32" s="1"/>
  <c r="AJ112" i="32"/>
  <c r="U112" i="32"/>
  <c r="K112" i="32" s="1"/>
  <c r="T112" i="32"/>
  <c r="AJ111" i="32"/>
  <c r="T111" i="32"/>
  <c r="AK110" i="32"/>
  <c r="AA110" i="32" s="1"/>
  <c r="AJ110" i="32"/>
  <c r="U110" i="32"/>
  <c r="T110" i="32"/>
  <c r="K110" i="32"/>
  <c r="AJ109" i="32"/>
  <c r="T109" i="32"/>
  <c r="AK108" i="32"/>
  <c r="AJ108" i="32"/>
  <c r="U108" i="32"/>
  <c r="K108" i="32" s="1"/>
  <c r="T108" i="32"/>
  <c r="AJ107" i="32"/>
  <c r="T107" i="32"/>
  <c r="AK106" i="32"/>
  <c r="AA106" i="32" s="1"/>
  <c r="AJ106" i="32"/>
  <c r="U106" i="32"/>
  <c r="K106" i="32" s="1"/>
  <c r="T106" i="32"/>
  <c r="AJ105" i="32"/>
  <c r="T105" i="32"/>
  <c r="T97" i="32"/>
  <c r="U97" i="32" s="1"/>
  <c r="AT10" i="32" s="1"/>
  <c r="AK96" i="32"/>
  <c r="AA96" i="32" s="1"/>
  <c r="AJ96" i="32"/>
  <c r="U96" i="32"/>
  <c r="K96" i="32" s="1"/>
  <c r="T96" i="32"/>
  <c r="AJ95" i="32"/>
  <c r="T95" i="32"/>
  <c r="AK94" i="32"/>
  <c r="AA94" i="32" s="1"/>
  <c r="AJ94" i="32"/>
  <c r="U94" i="32"/>
  <c r="T94" i="32"/>
  <c r="K94" i="32"/>
  <c r="AJ93" i="32"/>
  <c r="T93" i="32"/>
  <c r="AK92" i="32"/>
  <c r="AA92" i="32" s="1"/>
  <c r="AJ92" i="32"/>
  <c r="U92" i="32"/>
  <c r="K92" i="32" s="1"/>
  <c r="T92" i="32"/>
  <c r="AJ91" i="32"/>
  <c r="T91" i="32"/>
  <c r="AK90" i="32"/>
  <c r="AJ90" i="32"/>
  <c r="AA90" i="32"/>
  <c r="U90" i="32"/>
  <c r="K90" i="32" s="1"/>
  <c r="T90" i="32"/>
  <c r="AJ89" i="32"/>
  <c r="T89" i="32"/>
  <c r="AK88" i="32"/>
  <c r="AA88" i="32" s="1"/>
  <c r="AJ88" i="32"/>
  <c r="U88" i="32"/>
  <c r="T88" i="32"/>
  <c r="K88" i="32"/>
  <c r="AJ87" i="32"/>
  <c r="T87" i="32"/>
  <c r="AK86" i="32"/>
  <c r="AA86" i="32" s="1"/>
  <c r="AJ86" i="32"/>
  <c r="U86" i="32"/>
  <c r="K86" i="32" s="1"/>
  <c r="T86" i="32"/>
  <c r="AJ85" i="32"/>
  <c r="T85" i="32"/>
  <c r="AK84" i="32"/>
  <c r="AA84" i="32" s="1"/>
  <c r="AJ84" i="32"/>
  <c r="U84" i="32"/>
  <c r="K84" i="32" s="1"/>
  <c r="T84" i="32"/>
  <c r="AJ83" i="32"/>
  <c r="T83" i="32"/>
  <c r="AK82" i="32"/>
  <c r="AJ82" i="32"/>
  <c r="AA82" i="32"/>
  <c r="U82" i="32"/>
  <c r="K82" i="32" s="1"/>
  <c r="T82" i="32"/>
  <c r="AJ81" i="32"/>
  <c r="T81" i="32"/>
  <c r="AK80" i="32"/>
  <c r="AA80" i="32" s="1"/>
  <c r="AJ80" i="32"/>
  <c r="U80" i="32"/>
  <c r="K80" i="32" s="1"/>
  <c r="T80" i="32"/>
  <c r="AJ79" i="32"/>
  <c r="T79" i="32"/>
  <c r="AK78" i="32"/>
  <c r="AA78" i="32" s="1"/>
  <c r="AJ78" i="32"/>
  <c r="U78" i="32"/>
  <c r="K78" i="32" s="1"/>
  <c r="T78" i="32"/>
  <c r="AJ77" i="32"/>
  <c r="T77" i="32"/>
  <c r="AK76" i="32"/>
  <c r="AJ76" i="32"/>
  <c r="AA76" i="32"/>
  <c r="U76" i="32"/>
  <c r="K76" i="32" s="1"/>
  <c r="T76" i="32"/>
  <c r="AJ75" i="32"/>
  <c r="T75" i="32"/>
  <c r="AK74" i="32"/>
  <c r="AA74" i="32" s="1"/>
  <c r="AJ74" i="32"/>
  <c r="U74" i="32"/>
  <c r="K74" i="32" s="1"/>
  <c r="T74" i="32"/>
  <c r="AJ73" i="32"/>
  <c r="T73" i="32"/>
  <c r="AK72" i="32"/>
  <c r="AA72" i="32" s="1"/>
  <c r="AJ72" i="32"/>
  <c r="U72" i="32"/>
  <c r="T72" i="32"/>
  <c r="K72" i="32"/>
  <c r="AJ71" i="32"/>
  <c r="T71" i="32"/>
  <c r="AK70" i="32"/>
  <c r="AA70" i="32" s="1"/>
  <c r="AJ70" i="32"/>
  <c r="U70" i="32"/>
  <c r="K70" i="32" s="1"/>
  <c r="T70" i="32"/>
  <c r="AJ69" i="32"/>
  <c r="T69" i="32"/>
  <c r="AK68" i="32"/>
  <c r="AJ68" i="32"/>
  <c r="AA68" i="32"/>
  <c r="U68" i="32"/>
  <c r="K68" i="32" s="1"/>
  <c r="T68" i="32"/>
  <c r="AJ67" i="32"/>
  <c r="T67" i="32"/>
  <c r="AK66" i="32"/>
  <c r="AA66" i="32" s="1"/>
  <c r="AJ66" i="32"/>
  <c r="U66" i="32"/>
  <c r="K66" i="32" s="1"/>
  <c r="T66" i="32"/>
  <c r="AJ65" i="32"/>
  <c r="T65" i="32"/>
  <c r="AK64" i="32"/>
  <c r="AJ64" i="32"/>
  <c r="AA64" i="32"/>
  <c r="U64" i="32"/>
  <c r="K64" i="32" s="1"/>
  <c r="T64" i="32"/>
  <c r="AJ63" i="32"/>
  <c r="T63" i="32"/>
  <c r="AK62" i="32"/>
  <c r="AA62" i="32" s="1"/>
  <c r="AJ62" i="32"/>
  <c r="U62" i="32"/>
  <c r="T62" i="32"/>
  <c r="K62" i="32"/>
  <c r="AJ61" i="32"/>
  <c r="T61" i="32"/>
  <c r="AK60" i="32"/>
  <c r="AA60" i="32" s="1"/>
  <c r="AJ60" i="32"/>
  <c r="U60" i="32"/>
  <c r="K60" i="32" s="1"/>
  <c r="T60" i="32"/>
  <c r="AJ59" i="32"/>
  <c r="T59" i="32"/>
  <c r="AK58" i="32"/>
  <c r="AJ58" i="32"/>
  <c r="AA58" i="32"/>
  <c r="U58" i="32"/>
  <c r="K58" i="32" s="1"/>
  <c r="T58" i="32"/>
  <c r="AJ57" i="32"/>
  <c r="T57" i="32"/>
  <c r="AK56" i="32"/>
  <c r="AJ56" i="32"/>
  <c r="AA56" i="32"/>
  <c r="U56" i="32"/>
  <c r="K56" i="32" s="1"/>
  <c r="T56" i="32"/>
  <c r="AJ55" i="32"/>
  <c r="T55" i="32"/>
  <c r="AK47" i="32"/>
  <c r="AA47" i="32" s="1"/>
  <c r="AJ47" i="32"/>
  <c r="U47" i="32"/>
  <c r="K47" i="32" s="1"/>
  <c r="T47" i="32"/>
  <c r="AJ46" i="32"/>
  <c r="T46" i="32"/>
  <c r="AK45" i="32"/>
  <c r="AA45" i="32" s="1"/>
  <c r="AJ45" i="32"/>
  <c r="U45" i="32"/>
  <c r="K45" i="32" s="1"/>
  <c r="T45" i="32"/>
  <c r="AJ44" i="32"/>
  <c r="T44" i="32"/>
  <c r="AK43" i="32"/>
  <c r="AA43" i="32" s="1"/>
  <c r="AJ43" i="32"/>
  <c r="U43" i="32"/>
  <c r="T43" i="32"/>
  <c r="K43" i="32"/>
  <c r="AJ42" i="32"/>
  <c r="T42" i="32"/>
  <c r="AK41" i="32"/>
  <c r="AA41" i="32" s="1"/>
  <c r="AJ41" i="32"/>
  <c r="U41" i="32"/>
  <c r="K41" i="32" s="1"/>
  <c r="T41" i="32"/>
  <c r="AJ40" i="32"/>
  <c r="T40" i="32"/>
  <c r="AK39" i="32"/>
  <c r="AA39" i="32" s="1"/>
  <c r="AJ39" i="32"/>
  <c r="U39" i="32"/>
  <c r="K39" i="32" s="1"/>
  <c r="T39" i="32"/>
  <c r="AJ38" i="32"/>
  <c r="T38" i="32"/>
  <c r="AK37" i="32"/>
  <c r="AA37" i="32" s="1"/>
  <c r="AJ37" i="32"/>
  <c r="U37" i="32"/>
  <c r="T37" i="32"/>
  <c r="K37" i="32"/>
  <c r="AJ36" i="32"/>
  <c r="T36" i="32"/>
  <c r="AK35" i="32"/>
  <c r="AA35" i="32" s="1"/>
  <c r="AJ35" i="32"/>
  <c r="U35" i="32"/>
  <c r="K35" i="32" s="1"/>
  <c r="T35" i="32"/>
  <c r="AJ34" i="32"/>
  <c r="T34" i="32"/>
  <c r="AK33" i="32"/>
  <c r="AJ33" i="32"/>
  <c r="AA33" i="32"/>
  <c r="U33" i="32"/>
  <c r="T33" i="32"/>
  <c r="K33" i="32"/>
  <c r="AJ32" i="32"/>
  <c r="T32" i="32"/>
  <c r="AK31" i="32"/>
  <c r="AA31" i="32" s="1"/>
  <c r="AJ31" i="32"/>
  <c r="U31" i="32"/>
  <c r="T31" i="32"/>
  <c r="K31" i="32"/>
  <c r="AJ30" i="32"/>
  <c r="T30" i="32"/>
  <c r="AK29" i="32"/>
  <c r="AJ29" i="32"/>
  <c r="AA29" i="32"/>
  <c r="U29" i="32"/>
  <c r="K29" i="32" s="1"/>
  <c r="T29" i="32"/>
  <c r="AJ28" i="32"/>
  <c r="T28" i="32"/>
  <c r="AK27" i="32"/>
  <c r="AJ27" i="32"/>
  <c r="AA27" i="32"/>
  <c r="U27" i="32"/>
  <c r="K27" i="32" s="1"/>
  <c r="T27" i="32"/>
  <c r="AJ26" i="32"/>
  <c r="T26" i="32"/>
  <c r="AK25" i="32"/>
  <c r="AJ25" i="32"/>
  <c r="U25" i="32"/>
  <c r="K25" i="32" s="1"/>
  <c r="T25" i="32"/>
  <c r="AJ24" i="32"/>
  <c r="T24" i="32"/>
  <c r="AK23" i="32"/>
  <c r="AA23" i="32" s="1"/>
  <c r="AJ23" i="32"/>
  <c r="U23" i="32"/>
  <c r="K23" i="32" s="1"/>
  <c r="T23" i="32"/>
  <c r="AJ22" i="32"/>
  <c r="T22" i="32"/>
  <c r="AK21" i="32"/>
  <c r="AA21" i="32" s="1"/>
  <c r="AJ21" i="32"/>
  <c r="U21" i="32"/>
  <c r="K21" i="32" s="1"/>
  <c r="T21" i="32"/>
  <c r="AJ20" i="32"/>
  <c r="T20" i="32"/>
  <c r="AK19" i="32"/>
  <c r="AJ19" i="32"/>
  <c r="AA19" i="32"/>
  <c r="U19" i="32"/>
  <c r="K19" i="32" s="1"/>
  <c r="T19" i="32"/>
  <c r="AJ18" i="32"/>
  <c r="T18" i="32"/>
  <c r="AK17" i="32"/>
  <c r="AA17" i="32" s="1"/>
  <c r="AJ17" i="32"/>
  <c r="U17" i="32"/>
  <c r="T17" i="32"/>
  <c r="AJ16" i="32"/>
  <c r="V16" i="32"/>
  <c r="T16" i="32"/>
  <c r="M16" i="32"/>
  <c r="C11" i="32"/>
  <c r="E11" i="32" s="1"/>
  <c r="D10" i="32"/>
  <c r="C9" i="32"/>
  <c r="C10" i="32" s="1"/>
  <c r="E10" i="32" s="1"/>
  <c r="N8" i="32"/>
  <c r="N7" i="32"/>
  <c r="N6" i="32"/>
  <c r="N3" i="32"/>
  <c r="AK196" i="31"/>
  <c r="AA196" i="31" s="1"/>
  <c r="AJ196" i="31"/>
  <c r="U196" i="31"/>
  <c r="T196" i="31"/>
  <c r="K196" i="31"/>
  <c r="AJ195" i="31"/>
  <c r="T195" i="31"/>
  <c r="AK194" i="31"/>
  <c r="AA194" i="31" s="1"/>
  <c r="AJ194" i="31"/>
  <c r="U194" i="31"/>
  <c r="K194" i="31" s="1"/>
  <c r="T194" i="31"/>
  <c r="AJ193" i="31"/>
  <c r="T193" i="31"/>
  <c r="AK192" i="31"/>
  <c r="AJ192" i="31"/>
  <c r="AA192" i="31"/>
  <c r="U192" i="31"/>
  <c r="K192" i="31" s="1"/>
  <c r="T192" i="31"/>
  <c r="AJ191" i="31"/>
  <c r="T191" i="31"/>
  <c r="AK190" i="31"/>
  <c r="AA190" i="31" s="1"/>
  <c r="AJ190" i="31"/>
  <c r="U190" i="31"/>
  <c r="K190" i="31" s="1"/>
  <c r="T190" i="31"/>
  <c r="AJ189" i="31"/>
  <c r="T189" i="31"/>
  <c r="AK188" i="31"/>
  <c r="AA188" i="31" s="1"/>
  <c r="AJ188" i="31"/>
  <c r="U188" i="31"/>
  <c r="T188" i="31"/>
  <c r="K188" i="31"/>
  <c r="AJ187" i="31"/>
  <c r="T187" i="31"/>
  <c r="AK186" i="31"/>
  <c r="AJ186" i="31"/>
  <c r="AA186" i="31"/>
  <c r="U186" i="31"/>
  <c r="T186" i="31"/>
  <c r="K186" i="31"/>
  <c r="AJ185" i="31"/>
  <c r="T185" i="31"/>
  <c r="AK184" i="31"/>
  <c r="AA184" i="31" s="1"/>
  <c r="AJ184" i="31"/>
  <c r="U184" i="31"/>
  <c r="K184" i="31" s="1"/>
  <c r="T184" i="31"/>
  <c r="AJ183" i="31"/>
  <c r="T183" i="31"/>
  <c r="AK182" i="31"/>
  <c r="AJ182" i="31"/>
  <c r="AA182" i="31"/>
  <c r="U182" i="31"/>
  <c r="K182" i="31" s="1"/>
  <c r="T182" i="31"/>
  <c r="AJ181" i="31"/>
  <c r="T181" i="31"/>
  <c r="AK180" i="31"/>
  <c r="AA180" i="31" s="1"/>
  <c r="AJ180" i="31"/>
  <c r="U180" i="31"/>
  <c r="T180" i="31"/>
  <c r="K180" i="31"/>
  <c r="AJ179" i="31"/>
  <c r="T179" i="31"/>
  <c r="AK178" i="31"/>
  <c r="AA178" i="31" s="1"/>
  <c r="AJ178" i="31"/>
  <c r="U178" i="31"/>
  <c r="K178" i="31" s="1"/>
  <c r="T178" i="31"/>
  <c r="AJ177" i="31"/>
  <c r="T177" i="31"/>
  <c r="AK176" i="31"/>
  <c r="AA176" i="31" s="1"/>
  <c r="AJ176" i="31"/>
  <c r="U176" i="31"/>
  <c r="K176" i="31" s="1"/>
  <c r="T176" i="31"/>
  <c r="AJ175" i="31"/>
  <c r="T175" i="31"/>
  <c r="AK174" i="31"/>
  <c r="AA174" i="31" s="1"/>
  <c r="AJ174" i="31"/>
  <c r="U174" i="31"/>
  <c r="T174" i="31"/>
  <c r="K174" i="31"/>
  <c r="AJ173" i="31"/>
  <c r="T173" i="31"/>
  <c r="AK172" i="31"/>
  <c r="AA172" i="31" s="1"/>
  <c r="AJ172" i="31"/>
  <c r="U172" i="31"/>
  <c r="K172" i="31" s="1"/>
  <c r="T172" i="31"/>
  <c r="AJ171" i="31"/>
  <c r="T171" i="31"/>
  <c r="AK170" i="31"/>
  <c r="AA170" i="31" s="1"/>
  <c r="AJ170" i="31"/>
  <c r="U170" i="31"/>
  <c r="K170" i="31" s="1"/>
  <c r="T170" i="31"/>
  <c r="AJ169" i="31"/>
  <c r="T169" i="31"/>
  <c r="AK168" i="31"/>
  <c r="AA168" i="31" s="1"/>
  <c r="AJ168" i="31"/>
  <c r="U168" i="31"/>
  <c r="K168" i="31" s="1"/>
  <c r="T168" i="31"/>
  <c r="AJ167" i="31"/>
  <c r="T167" i="31"/>
  <c r="AK166" i="31"/>
  <c r="AA166" i="31" s="1"/>
  <c r="AJ166" i="31"/>
  <c r="U166" i="31"/>
  <c r="K166" i="31" s="1"/>
  <c r="T166" i="31"/>
  <c r="AJ165" i="31"/>
  <c r="T165" i="31"/>
  <c r="AK164" i="31"/>
  <c r="AA164" i="31" s="1"/>
  <c r="AJ164" i="31"/>
  <c r="U164" i="31"/>
  <c r="K164" i="31" s="1"/>
  <c r="T164" i="31"/>
  <c r="AJ163" i="31"/>
  <c r="T163" i="31"/>
  <c r="AK162" i="31"/>
  <c r="AA162" i="31" s="1"/>
  <c r="AJ162" i="31"/>
  <c r="U162" i="31"/>
  <c r="K162" i="31" s="1"/>
  <c r="T162" i="31"/>
  <c r="AJ161" i="31"/>
  <c r="T161" i="31"/>
  <c r="AK160" i="31"/>
  <c r="AA160" i="31" s="1"/>
  <c r="AJ160" i="31"/>
  <c r="U160" i="31"/>
  <c r="K160" i="31" s="1"/>
  <c r="T160" i="31"/>
  <c r="AJ159" i="31"/>
  <c r="T159" i="31"/>
  <c r="AK158" i="31"/>
  <c r="AA158" i="31" s="1"/>
  <c r="AJ158" i="31"/>
  <c r="U158" i="31"/>
  <c r="K158" i="31" s="1"/>
  <c r="T158" i="31"/>
  <c r="AJ157" i="31"/>
  <c r="T157" i="31"/>
  <c r="AK156" i="31"/>
  <c r="AJ156" i="31"/>
  <c r="U156" i="31"/>
  <c r="T156" i="31"/>
  <c r="K156" i="31"/>
  <c r="AJ155" i="31"/>
  <c r="T155" i="31"/>
  <c r="AK146" i="31"/>
  <c r="AA146" i="31" s="1"/>
  <c r="AJ146" i="31"/>
  <c r="U146" i="31"/>
  <c r="K146" i="31" s="1"/>
  <c r="T146" i="31"/>
  <c r="AJ145" i="31"/>
  <c r="T145" i="31"/>
  <c r="AK144" i="31"/>
  <c r="AA144" i="31" s="1"/>
  <c r="AJ144" i="31"/>
  <c r="U144" i="31"/>
  <c r="K144" i="31" s="1"/>
  <c r="T144" i="31"/>
  <c r="AJ143" i="31"/>
  <c r="T143" i="31"/>
  <c r="AK142" i="31"/>
  <c r="AA142" i="31" s="1"/>
  <c r="AJ142" i="31"/>
  <c r="U142" i="31"/>
  <c r="K142" i="31" s="1"/>
  <c r="T142" i="31"/>
  <c r="AJ141" i="31"/>
  <c r="T141" i="31"/>
  <c r="AK140" i="31"/>
  <c r="AJ140" i="31"/>
  <c r="AA140" i="31"/>
  <c r="U140" i="31"/>
  <c r="K140" i="31" s="1"/>
  <c r="T140" i="31"/>
  <c r="AJ139" i="31"/>
  <c r="T139" i="31"/>
  <c r="AK138" i="31"/>
  <c r="AJ138" i="31"/>
  <c r="AA138" i="31"/>
  <c r="U138" i="31"/>
  <c r="K138" i="31" s="1"/>
  <c r="T138" i="31"/>
  <c r="AJ137" i="31"/>
  <c r="T137" i="31"/>
  <c r="AK136" i="31"/>
  <c r="AA136" i="31" s="1"/>
  <c r="AJ136" i="31"/>
  <c r="U136" i="31"/>
  <c r="K136" i="31" s="1"/>
  <c r="T136" i="31"/>
  <c r="AJ135" i="31"/>
  <c r="T135" i="31"/>
  <c r="AK134" i="31"/>
  <c r="AJ134" i="31"/>
  <c r="AA134" i="31"/>
  <c r="U134" i="31"/>
  <c r="K134" i="31" s="1"/>
  <c r="T134" i="31"/>
  <c r="AJ133" i="31"/>
  <c r="T133" i="31"/>
  <c r="AK132" i="31"/>
  <c r="AA132" i="31" s="1"/>
  <c r="AJ132" i="31"/>
  <c r="U132" i="31"/>
  <c r="K132" i="31" s="1"/>
  <c r="T132" i="31"/>
  <c r="AJ131" i="31"/>
  <c r="T131" i="31"/>
  <c r="AK130" i="31"/>
  <c r="AJ130" i="31"/>
  <c r="AA130" i="31"/>
  <c r="U130" i="31"/>
  <c r="K130" i="31" s="1"/>
  <c r="T130" i="31"/>
  <c r="AJ129" i="31"/>
  <c r="T129" i="31"/>
  <c r="AK128" i="31"/>
  <c r="AA128" i="31" s="1"/>
  <c r="AJ128" i="31"/>
  <c r="U128" i="31"/>
  <c r="K128" i="31" s="1"/>
  <c r="T128" i="31"/>
  <c r="AJ127" i="31"/>
  <c r="T127" i="31"/>
  <c r="AK126" i="31"/>
  <c r="AA126" i="31" s="1"/>
  <c r="AJ126" i="31"/>
  <c r="U126" i="31"/>
  <c r="K126" i="31" s="1"/>
  <c r="T126" i="31"/>
  <c r="AJ125" i="31"/>
  <c r="T125" i="31"/>
  <c r="AK124" i="31"/>
  <c r="AA124" i="31" s="1"/>
  <c r="AJ124" i="31"/>
  <c r="U124" i="31"/>
  <c r="K124" i="31" s="1"/>
  <c r="T124" i="31"/>
  <c r="AJ123" i="31"/>
  <c r="T123" i="31"/>
  <c r="AK122" i="31"/>
  <c r="AJ122" i="31"/>
  <c r="AA122" i="31"/>
  <c r="U122" i="31"/>
  <c r="K122" i="31" s="1"/>
  <c r="T122" i="31"/>
  <c r="AJ121" i="31"/>
  <c r="T121" i="31"/>
  <c r="AK120" i="31"/>
  <c r="AJ120" i="31"/>
  <c r="AA120" i="31"/>
  <c r="U120" i="31"/>
  <c r="T120" i="31"/>
  <c r="K120" i="31"/>
  <c r="AJ119" i="31"/>
  <c r="T119" i="31"/>
  <c r="AK118" i="31"/>
  <c r="AA118" i="31" s="1"/>
  <c r="AJ118" i="31"/>
  <c r="U118" i="31"/>
  <c r="K118" i="31" s="1"/>
  <c r="T118" i="31"/>
  <c r="AJ117" i="31"/>
  <c r="T117" i="31"/>
  <c r="AK116" i="31"/>
  <c r="AJ116" i="31"/>
  <c r="AA116" i="31"/>
  <c r="U116" i="31"/>
  <c r="T116" i="31"/>
  <c r="K116" i="31"/>
  <c r="AJ115" i="31"/>
  <c r="T115" i="31"/>
  <c r="AK114" i="31"/>
  <c r="AA114" i="31" s="1"/>
  <c r="AJ114" i="31"/>
  <c r="U114" i="31"/>
  <c r="T114" i="31"/>
  <c r="K114" i="31"/>
  <c r="AJ113" i="31"/>
  <c r="T113" i="31"/>
  <c r="AK112" i="31"/>
  <c r="AA112" i="31" s="1"/>
  <c r="AJ112" i="31"/>
  <c r="U112" i="31"/>
  <c r="T112" i="31"/>
  <c r="K112" i="31"/>
  <c r="AJ111" i="31"/>
  <c r="T111" i="31"/>
  <c r="AK110" i="31"/>
  <c r="AJ110" i="31"/>
  <c r="AA110" i="31"/>
  <c r="U110" i="31"/>
  <c r="K110" i="31" s="1"/>
  <c r="T110" i="31"/>
  <c r="AJ109" i="31"/>
  <c r="T109" i="31"/>
  <c r="AK108" i="31"/>
  <c r="AA108" i="31" s="1"/>
  <c r="AJ108" i="31"/>
  <c r="U108" i="31"/>
  <c r="K108" i="31" s="1"/>
  <c r="T108" i="31"/>
  <c r="AJ107" i="31"/>
  <c r="T107" i="31"/>
  <c r="AK106" i="31"/>
  <c r="AA106" i="31" s="1"/>
  <c r="AJ106" i="31"/>
  <c r="U106" i="31"/>
  <c r="T106" i="31"/>
  <c r="K106" i="31"/>
  <c r="AJ105" i="31"/>
  <c r="T105" i="31"/>
  <c r="AK96" i="31"/>
  <c r="AJ96" i="31"/>
  <c r="AA96" i="31"/>
  <c r="U96" i="31"/>
  <c r="K96" i="31" s="1"/>
  <c r="T96" i="31"/>
  <c r="AJ95" i="31"/>
  <c r="T95" i="31"/>
  <c r="AK94" i="31"/>
  <c r="AJ94" i="31"/>
  <c r="AA94" i="31"/>
  <c r="U94" i="31"/>
  <c r="K94" i="31" s="1"/>
  <c r="T94" i="31"/>
  <c r="AJ93" i="31"/>
  <c r="T93" i="31"/>
  <c r="AK92" i="31"/>
  <c r="AA92" i="31" s="1"/>
  <c r="AJ92" i="31"/>
  <c r="U92" i="31"/>
  <c r="T92" i="31"/>
  <c r="K92" i="31"/>
  <c r="AJ91" i="31"/>
  <c r="T91" i="31"/>
  <c r="AK90" i="31"/>
  <c r="AA90" i="31" s="1"/>
  <c r="AJ90" i="31"/>
  <c r="U90" i="31"/>
  <c r="T90" i="31"/>
  <c r="K90" i="31"/>
  <c r="AJ89" i="31"/>
  <c r="T89" i="31"/>
  <c r="AK88" i="31"/>
  <c r="AJ88" i="31"/>
  <c r="AA88" i="31"/>
  <c r="U88" i="31"/>
  <c r="T88" i="31"/>
  <c r="K88" i="31"/>
  <c r="AJ87" i="31"/>
  <c r="T87" i="31"/>
  <c r="AK86" i="31"/>
  <c r="AA86" i="31" s="1"/>
  <c r="AJ86" i="31"/>
  <c r="U86" i="31"/>
  <c r="T86" i="31"/>
  <c r="K86" i="31"/>
  <c r="AJ85" i="31"/>
  <c r="T85" i="31"/>
  <c r="AK84" i="31"/>
  <c r="AJ84" i="31"/>
  <c r="AA84" i="31"/>
  <c r="U84" i="31"/>
  <c r="K84" i="31" s="1"/>
  <c r="T84" i="31"/>
  <c r="AJ83" i="31"/>
  <c r="T83" i="31"/>
  <c r="AK82" i="31"/>
  <c r="AA82" i="31" s="1"/>
  <c r="AJ82" i="31"/>
  <c r="U82" i="31"/>
  <c r="T82" i="31"/>
  <c r="K82" i="31"/>
  <c r="AJ81" i="31"/>
  <c r="T81" i="31"/>
  <c r="AK80" i="31"/>
  <c r="AA80" i="31" s="1"/>
  <c r="AJ80" i="31"/>
  <c r="U80" i="31"/>
  <c r="K80" i="31" s="1"/>
  <c r="T80" i="31"/>
  <c r="AJ79" i="31"/>
  <c r="T79" i="31"/>
  <c r="AK78" i="31"/>
  <c r="AA78" i="31" s="1"/>
  <c r="AJ78" i="31"/>
  <c r="U78" i="31"/>
  <c r="K78" i="31" s="1"/>
  <c r="T78" i="31"/>
  <c r="AJ77" i="31"/>
  <c r="T77" i="31"/>
  <c r="AK76" i="31"/>
  <c r="AA76" i="31" s="1"/>
  <c r="AJ76" i="31"/>
  <c r="U76" i="31"/>
  <c r="K76" i="31" s="1"/>
  <c r="T76" i="31"/>
  <c r="AJ75" i="31"/>
  <c r="T75" i="31"/>
  <c r="AK74" i="31"/>
  <c r="AA74" i="31" s="1"/>
  <c r="AJ74" i="31"/>
  <c r="U74" i="31"/>
  <c r="T74" i="31"/>
  <c r="K74" i="31"/>
  <c r="AJ73" i="31"/>
  <c r="T73" i="31"/>
  <c r="AK72" i="31"/>
  <c r="AA72" i="31" s="1"/>
  <c r="AJ72" i="31"/>
  <c r="U72" i="31"/>
  <c r="K72" i="31" s="1"/>
  <c r="T72" i="31"/>
  <c r="AJ71" i="31"/>
  <c r="T71" i="31"/>
  <c r="AK70" i="31"/>
  <c r="AA70" i="31" s="1"/>
  <c r="AJ70" i="31"/>
  <c r="U70" i="31"/>
  <c r="K70" i="31" s="1"/>
  <c r="T70" i="31"/>
  <c r="AJ69" i="31"/>
  <c r="T69" i="31"/>
  <c r="AK68" i="31"/>
  <c r="AA68" i="31" s="1"/>
  <c r="AJ68" i="31"/>
  <c r="U68" i="31"/>
  <c r="K68" i="31" s="1"/>
  <c r="T68" i="31"/>
  <c r="AJ67" i="31"/>
  <c r="T67" i="31"/>
  <c r="AK66" i="31"/>
  <c r="AJ66" i="31"/>
  <c r="AA66" i="31"/>
  <c r="U66" i="31"/>
  <c r="T66" i="31"/>
  <c r="K66" i="31"/>
  <c r="AJ65" i="31"/>
  <c r="T65" i="31"/>
  <c r="AK64" i="31"/>
  <c r="AA64" i="31" s="1"/>
  <c r="AJ64" i="31"/>
  <c r="U64" i="31"/>
  <c r="K64" i="31" s="1"/>
  <c r="T64" i="31"/>
  <c r="AJ63" i="31"/>
  <c r="T63" i="31"/>
  <c r="AK62" i="31"/>
  <c r="AA62" i="31" s="1"/>
  <c r="AJ62" i="31"/>
  <c r="U62" i="31"/>
  <c r="T62" i="31"/>
  <c r="K62" i="31"/>
  <c r="AJ61" i="31"/>
  <c r="T61" i="31"/>
  <c r="AK60" i="31"/>
  <c r="AA60" i="31" s="1"/>
  <c r="AJ60" i="31"/>
  <c r="U60" i="31"/>
  <c r="K60" i="31" s="1"/>
  <c r="T60" i="31"/>
  <c r="AJ59" i="31"/>
  <c r="T59" i="31"/>
  <c r="AK58" i="31"/>
  <c r="AA58" i="31" s="1"/>
  <c r="AJ58" i="31"/>
  <c r="U58" i="31"/>
  <c r="K58" i="31" s="1"/>
  <c r="T58" i="31"/>
  <c r="AJ57" i="31"/>
  <c r="T57" i="31"/>
  <c r="AK56" i="31"/>
  <c r="AJ56" i="31"/>
  <c r="U56" i="31"/>
  <c r="K56" i="31" s="1"/>
  <c r="T56" i="31"/>
  <c r="AJ55" i="31"/>
  <c r="T55" i="31"/>
  <c r="AK47" i="31"/>
  <c r="AJ47" i="31"/>
  <c r="AA47" i="31"/>
  <c r="U47" i="31"/>
  <c r="K47" i="31" s="1"/>
  <c r="T47" i="31"/>
  <c r="AJ46" i="31"/>
  <c r="T46" i="31"/>
  <c r="AK45" i="31"/>
  <c r="AA45" i="31" s="1"/>
  <c r="AJ45" i="31"/>
  <c r="U45" i="31"/>
  <c r="T45" i="31"/>
  <c r="K45" i="31"/>
  <c r="AJ44" i="31"/>
  <c r="T44" i="31"/>
  <c r="AK43" i="31"/>
  <c r="AA43" i="31" s="1"/>
  <c r="AJ43" i="31"/>
  <c r="U43" i="31"/>
  <c r="K43" i="31" s="1"/>
  <c r="T43" i="31"/>
  <c r="AJ42" i="31"/>
  <c r="T42" i="31"/>
  <c r="AK41" i="31"/>
  <c r="AA41" i="31" s="1"/>
  <c r="AJ41" i="31"/>
  <c r="U41" i="31"/>
  <c r="T41" i="31"/>
  <c r="K41" i="31"/>
  <c r="AJ40" i="31"/>
  <c r="T40" i="31"/>
  <c r="AK39" i="31"/>
  <c r="AA39" i="31" s="1"/>
  <c r="AJ39" i="31"/>
  <c r="U39" i="31"/>
  <c r="K39" i="31" s="1"/>
  <c r="T39" i="31"/>
  <c r="AJ38" i="31"/>
  <c r="T38" i="31"/>
  <c r="AK37" i="31"/>
  <c r="AA37" i="31" s="1"/>
  <c r="AJ37" i="31"/>
  <c r="U37" i="31"/>
  <c r="K37" i="31" s="1"/>
  <c r="T37" i="31"/>
  <c r="AJ36" i="31"/>
  <c r="T36" i="31"/>
  <c r="AK35" i="31"/>
  <c r="AA35" i="31" s="1"/>
  <c r="AJ35" i="31"/>
  <c r="U35" i="31"/>
  <c r="K35" i="31" s="1"/>
  <c r="T35" i="31"/>
  <c r="AJ34" i="31"/>
  <c r="T34" i="31"/>
  <c r="AK33" i="31"/>
  <c r="AJ33" i="31"/>
  <c r="AA33" i="31"/>
  <c r="U33" i="31"/>
  <c r="K33" i="31" s="1"/>
  <c r="T33" i="31"/>
  <c r="AJ32" i="31"/>
  <c r="T32" i="31"/>
  <c r="AK31" i="31"/>
  <c r="AA31" i="31" s="1"/>
  <c r="AJ31" i="31"/>
  <c r="U31" i="31"/>
  <c r="K31" i="31" s="1"/>
  <c r="T31" i="31"/>
  <c r="AJ30" i="31"/>
  <c r="T30" i="31"/>
  <c r="AK29" i="31"/>
  <c r="AJ29" i="31"/>
  <c r="AA29" i="31"/>
  <c r="U29" i="31"/>
  <c r="K29" i="31" s="1"/>
  <c r="T29" i="31"/>
  <c r="AJ28" i="31"/>
  <c r="T28" i="31"/>
  <c r="AK27" i="31"/>
  <c r="AA27" i="31" s="1"/>
  <c r="AJ27" i="31"/>
  <c r="U27" i="31"/>
  <c r="T27" i="31"/>
  <c r="K27" i="31"/>
  <c r="AJ26" i="31"/>
  <c r="T26" i="31"/>
  <c r="AK25" i="31"/>
  <c r="AA25" i="31" s="1"/>
  <c r="AJ25" i="31"/>
  <c r="U25" i="31"/>
  <c r="K25" i="31" s="1"/>
  <c r="T25" i="31"/>
  <c r="AJ24" i="31"/>
  <c r="T24" i="31"/>
  <c r="AK23" i="31"/>
  <c r="AA23" i="31" s="1"/>
  <c r="AJ23" i="31"/>
  <c r="U23" i="31"/>
  <c r="K23" i="31" s="1"/>
  <c r="T23" i="31"/>
  <c r="AJ22" i="31"/>
  <c r="T22" i="31"/>
  <c r="AK21" i="31"/>
  <c r="AA21" i="31" s="1"/>
  <c r="AJ21" i="31"/>
  <c r="U21" i="31"/>
  <c r="T21" i="31"/>
  <c r="K21" i="31"/>
  <c r="AJ20" i="31"/>
  <c r="T20" i="31"/>
  <c r="AK19" i="31"/>
  <c r="AA19" i="31" s="1"/>
  <c r="AJ19" i="31"/>
  <c r="U19" i="31"/>
  <c r="K19" i="31" s="1"/>
  <c r="T19" i="31"/>
  <c r="AJ18" i="31"/>
  <c r="T18" i="31"/>
  <c r="AK17" i="31"/>
  <c r="AJ17" i="31"/>
  <c r="U17" i="31"/>
  <c r="K17" i="31" s="1"/>
  <c r="T17" i="31"/>
  <c r="AJ16" i="31"/>
  <c r="T16" i="31"/>
  <c r="N8" i="31"/>
  <c r="N7" i="31"/>
  <c r="N6" i="31"/>
  <c r="N3" i="31"/>
  <c r="AK196" i="30"/>
  <c r="AJ196" i="30"/>
  <c r="AA196" i="30"/>
  <c r="U196" i="30"/>
  <c r="T196" i="30"/>
  <c r="K196" i="30"/>
  <c r="AJ195" i="30"/>
  <c r="T195" i="30"/>
  <c r="AK194" i="30"/>
  <c r="AA194" i="30" s="1"/>
  <c r="AJ194" i="30"/>
  <c r="U194" i="30"/>
  <c r="T194" i="30"/>
  <c r="K194" i="30"/>
  <c r="AJ193" i="30"/>
  <c r="T193" i="30"/>
  <c r="AK192" i="30"/>
  <c r="AJ192" i="30"/>
  <c r="AA192" i="30"/>
  <c r="U192" i="30"/>
  <c r="K192" i="30" s="1"/>
  <c r="T192" i="30"/>
  <c r="AJ191" i="30"/>
  <c r="T191" i="30"/>
  <c r="AK190" i="30"/>
  <c r="AA190" i="30" s="1"/>
  <c r="AJ190" i="30"/>
  <c r="U190" i="30"/>
  <c r="K190" i="30" s="1"/>
  <c r="T190" i="30"/>
  <c r="AJ189" i="30"/>
  <c r="T189" i="30"/>
  <c r="AK188" i="30"/>
  <c r="AA188" i="30" s="1"/>
  <c r="AJ188" i="30"/>
  <c r="U188" i="30"/>
  <c r="K188" i="30" s="1"/>
  <c r="T188" i="30"/>
  <c r="AJ187" i="30"/>
  <c r="T187" i="30"/>
  <c r="AK186" i="30"/>
  <c r="AA186" i="30" s="1"/>
  <c r="AJ186" i="30"/>
  <c r="U186" i="30"/>
  <c r="T186" i="30"/>
  <c r="K186" i="30"/>
  <c r="AJ185" i="30"/>
  <c r="T185" i="30"/>
  <c r="AK184" i="30"/>
  <c r="AA184" i="30" s="1"/>
  <c r="AJ184" i="30"/>
  <c r="U184" i="30"/>
  <c r="K184" i="30" s="1"/>
  <c r="T184" i="30"/>
  <c r="AJ183" i="30"/>
  <c r="T183" i="30"/>
  <c r="AK182" i="30"/>
  <c r="AJ182" i="30"/>
  <c r="AA182" i="30"/>
  <c r="U182" i="30"/>
  <c r="K182" i="30" s="1"/>
  <c r="T182" i="30"/>
  <c r="AJ181" i="30"/>
  <c r="T181" i="30"/>
  <c r="AK180" i="30"/>
  <c r="AA180" i="30" s="1"/>
  <c r="AJ180" i="30"/>
  <c r="U180" i="30"/>
  <c r="T180" i="30"/>
  <c r="K180" i="30"/>
  <c r="AJ179" i="30"/>
  <c r="T179" i="30"/>
  <c r="AK178" i="30"/>
  <c r="AA178" i="30" s="1"/>
  <c r="AJ178" i="30"/>
  <c r="U178" i="30"/>
  <c r="K178" i="30" s="1"/>
  <c r="T178" i="30"/>
  <c r="AJ177" i="30"/>
  <c r="T177" i="30"/>
  <c r="AK176" i="30"/>
  <c r="AA176" i="30" s="1"/>
  <c r="AJ176" i="30"/>
  <c r="U176" i="30"/>
  <c r="T176" i="30"/>
  <c r="K176" i="30"/>
  <c r="AJ175" i="30"/>
  <c r="T175" i="30"/>
  <c r="AK174" i="30"/>
  <c r="AA174" i="30" s="1"/>
  <c r="AJ174" i="30"/>
  <c r="U174" i="30"/>
  <c r="K174" i="30" s="1"/>
  <c r="T174" i="30"/>
  <c r="AJ173" i="30"/>
  <c r="T173" i="30"/>
  <c r="AK172" i="30"/>
  <c r="AA172" i="30" s="1"/>
  <c r="AJ172" i="30"/>
  <c r="U172" i="30"/>
  <c r="K172" i="30" s="1"/>
  <c r="T172" i="30"/>
  <c r="AJ171" i="30"/>
  <c r="T171" i="30"/>
  <c r="AK170" i="30"/>
  <c r="AA170" i="30" s="1"/>
  <c r="AJ170" i="30"/>
  <c r="U170" i="30"/>
  <c r="T170" i="30"/>
  <c r="K170" i="30"/>
  <c r="AJ169" i="30"/>
  <c r="T169" i="30"/>
  <c r="AK168" i="30"/>
  <c r="AA168" i="30" s="1"/>
  <c r="AJ168" i="30"/>
  <c r="U168" i="30"/>
  <c r="K168" i="30" s="1"/>
  <c r="T168" i="30"/>
  <c r="AJ167" i="30"/>
  <c r="T167" i="30"/>
  <c r="AK166" i="30"/>
  <c r="AA166" i="30" s="1"/>
  <c r="AJ166" i="30"/>
  <c r="U166" i="30"/>
  <c r="K166" i="30" s="1"/>
  <c r="T166" i="30"/>
  <c r="AJ165" i="30"/>
  <c r="T165" i="30"/>
  <c r="AK164" i="30"/>
  <c r="AA164" i="30" s="1"/>
  <c r="AJ164" i="30"/>
  <c r="U164" i="30"/>
  <c r="K164" i="30" s="1"/>
  <c r="T164" i="30"/>
  <c r="AJ163" i="30"/>
  <c r="T163" i="30"/>
  <c r="AK162" i="30"/>
  <c r="AA162" i="30" s="1"/>
  <c r="AJ162" i="30"/>
  <c r="U162" i="30"/>
  <c r="K162" i="30" s="1"/>
  <c r="T162" i="30"/>
  <c r="AJ161" i="30"/>
  <c r="T161" i="30"/>
  <c r="AK160" i="30"/>
  <c r="AA160" i="30" s="1"/>
  <c r="AJ160" i="30"/>
  <c r="U160" i="30"/>
  <c r="K160" i="30" s="1"/>
  <c r="T160" i="30"/>
  <c r="AJ159" i="30"/>
  <c r="T159" i="30"/>
  <c r="AK158" i="30"/>
  <c r="AA158" i="30" s="1"/>
  <c r="AJ158" i="30"/>
  <c r="U158" i="30"/>
  <c r="K158" i="30" s="1"/>
  <c r="T158" i="30"/>
  <c r="AJ157" i="30"/>
  <c r="T157" i="30"/>
  <c r="AK156" i="30"/>
  <c r="AA156" i="30" s="1"/>
  <c r="AJ156" i="30"/>
  <c r="U156" i="30"/>
  <c r="T156" i="30"/>
  <c r="AJ155" i="30"/>
  <c r="T155" i="30"/>
  <c r="AK146" i="30"/>
  <c r="AA146" i="30" s="1"/>
  <c r="AJ146" i="30"/>
  <c r="U146" i="30"/>
  <c r="T146" i="30"/>
  <c r="K146" i="30"/>
  <c r="AJ145" i="30"/>
  <c r="T145" i="30"/>
  <c r="AK144" i="30"/>
  <c r="AJ144" i="30"/>
  <c r="AA144" i="30"/>
  <c r="U144" i="30"/>
  <c r="K144" i="30" s="1"/>
  <c r="T144" i="30"/>
  <c r="AJ143" i="30"/>
  <c r="T143" i="30"/>
  <c r="AK142" i="30"/>
  <c r="AA142" i="30" s="1"/>
  <c r="AJ142" i="30"/>
  <c r="U142" i="30"/>
  <c r="K142" i="30" s="1"/>
  <c r="T142" i="30"/>
  <c r="AJ141" i="30"/>
  <c r="T141" i="30"/>
  <c r="AK140" i="30"/>
  <c r="AA140" i="30" s="1"/>
  <c r="AJ140" i="30"/>
  <c r="U140" i="30"/>
  <c r="K140" i="30" s="1"/>
  <c r="T140" i="30"/>
  <c r="AJ139" i="30"/>
  <c r="T139" i="30"/>
  <c r="AK138" i="30"/>
  <c r="AJ138" i="30"/>
  <c r="AA138" i="30"/>
  <c r="U138" i="30"/>
  <c r="K138" i="30" s="1"/>
  <c r="T138" i="30"/>
  <c r="AJ137" i="30"/>
  <c r="T137" i="30"/>
  <c r="AK136" i="30"/>
  <c r="AA136" i="30" s="1"/>
  <c r="AJ136" i="30"/>
  <c r="U136" i="30"/>
  <c r="K136" i="30" s="1"/>
  <c r="T136" i="30"/>
  <c r="AJ135" i="30"/>
  <c r="T135" i="30"/>
  <c r="AK134" i="30"/>
  <c r="AJ134" i="30"/>
  <c r="AA134" i="30"/>
  <c r="U134" i="30"/>
  <c r="K134" i="30" s="1"/>
  <c r="T134" i="30"/>
  <c r="AJ133" i="30"/>
  <c r="T133" i="30"/>
  <c r="AK132" i="30"/>
  <c r="AA132" i="30" s="1"/>
  <c r="AJ132" i="30"/>
  <c r="U132" i="30"/>
  <c r="K132" i="30" s="1"/>
  <c r="T132" i="30"/>
  <c r="AJ131" i="30"/>
  <c r="T131" i="30"/>
  <c r="AK130" i="30"/>
  <c r="AA130" i="30" s="1"/>
  <c r="AJ130" i="30"/>
  <c r="U130" i="30"/>
  <c r="T130" i="30"/>
  <c r="K130" i="30"/>
  <c r="AJ129" i="30"/>
  <c r="T129" i="30"/>
  <c r="AK128" i="30"/>
  <c r="AA128" i="30" s="1"/>
  <c r="AJ128" i="30"/>
  <c r="U128" i="30"/>
  <c r="K128" i="30" s="1"/>
  <c r="T128" i="30"/>
  <c r="AJ127" i="30"/>
  <c r="T127" i="30"/>
  <c r="AK126" i="30"/>
  <c r="AA126" i="30" s="1"/>
  <c r="AJ126" i="30"/>
  <c r="U126" i="30"/>
  <c r="K126" i="30" s="1"/>
  <c r="T126" i="30"/>
  <c r="AJ125" i="30"/>
  <c r="T125" i="30"/>
  <c r="AK124" i="30"/>
  <c r="AA124" i="30" s="1"/>
  <c r="AJ124" i="30"/>
  <c r="U124" i="30"/>
  <c r="T124" i="30"/>
  <c r="K124" i="30"/>
  <c r="AJ123" i="30"/>
  <c r="T123" i="30"/>
  <c r="AK122" i="30"/>
  <c r="AA122" i="30" s="1"/>
  <c r="AJ122" i="30"/>
  <c r="U122" i="30"/>
  <c r="K122" i="30" s="1"/>
  <c r="T122" i="30"/>
  <c r="AJ121" i="30"/>
  <c r="T121" i="30"/>
  <c r="AK120" i="30"/>
  <c r="AJ120" i="30"/>
  <c r="AA120" i="30"/>
  <c r="U120" i="30"/>
  <c r="K120" i="30" s="1"/>
  <c r="T120" i="30"/>
  <c r="AJ119" i="30"/>
  <c r="T119" i="30"/>
  <c r="AK118" i="30"/>
  <c r="AA118" i="30" s="1"/>
  <c r="AJ118" i="30"/>
  <c r="U118" i="30"/>
  <c r="K118" i="30" s="1"/>
  <c r="T118" i="30"/>
  <c r="AJ117" i="30"/>
  <c r="T117" i="30"/>
  <c r="AK116" i="30"/>
  <c r="AJ116" i="30"/>
  <c r="AA116" i="30"/>
  <c r="U116" i="30"/>
  <c r="K116" i="30" s="1"/>
  <c r="T116" i="30"/>
  <c r="AJ115" i="30"/>
  <c r="T115" i="30"/>
  <c r="AK114" i="30"/>
  <c r="AA114" i="30" s="1"/>
  <c r="AJ114" i="30"/>
  <c r="U114" i="30"/>
  <c r="K114" i="30" s="1"/>
  <c r="T114" i="30"/>
  <c r="AJ113" i="30"/>
  <c r="T113" i="30"/>
  <c r="AK112" i="30"/>
  <c r="AA112" i="30" s="1"/>
  <c r="AJ112" i="30"/>
  <c r="U112" i="30"/>
  <c r="K112" i="30" s="1"/>
  <c r="T112" i="30"/>
  <c r="AJ111" i="30"/>
  <c r="T111" i="30"/>
  <c r="AK110" i="30"/>
  <c r="AA110" i="30" s="1"/>
  <c r="AJ110" i="30"/>
  <c r="U110" i="30"/>
  <c r="K110" i="30" s="1"/>
  <c r="T110" i="30"/>
  <c r="AJ109" i="30"/>
  <c r="T109" i="30"/>
  <c r="AK108" i="30"/>
  <c r="AA108" i="30" s="1"/>
  <c r="AJ108" i="30"/>
  <c r="U108" i="30"/>
  <c r="K108" i="30" s="1"/>
  <c r="T108" i="30"/>
  <c r="AJ107" i="30"/>
  <c r="T107" i="30"/>
  <c r="AK106" i="30"/>
  <c r="AJ106" i="30"/>
  <c r="U106" i="30"/>
  <c r="K106" i="30" s="1"/>
  <c r="T106" i="30"/>
  <c r="AJ105" i="30"/>
  <c r="T105" i="30"/>
  <c r="AK96" i="30"/>
  <c r="AA96" i="30" s="1"/>
  <c r="AJ96" i="30"/>
  <c r="U96" i="30"/>
  <c r="K96" i="30" s="1"/>
  <c r="T96" i="30"/>
  <c r="AJ95" i="30"/>
  <c r="T95" i="30"/>
  <c r="AK94" i="30"/>
  <c r="AA94" i="30" s="1"/>
  <c r="AJ94" i="30"/>
  <c r="U94" i="30"/>
  <c r="K94" i="30" s="1"/>
  <c r="T94" i="30"/>
  <c r="AJ93" i="30"/>
  <c r="T93" i="30"/>
  <c r="AK92" i="30"/>
  <c r="AA92" i="30" s="1"/>
  <c r="AJ92" i="30"/>
  <c r="U92" i="30"/>
  <c r="K92" i="30" s="1"/>
  <c r="T92" i="30"/>
  <c r="AJ91" i="30"/>
  <c r="T91" i="30"/>
  <c r="AK90" i="30"/>
  <c r="AA90" i="30" s="1"/>
  <c r="AJ90" i="30"/>
  <c r="U90" i="30"/>
  <c r="T90" i="30"/>
  <c r="K90" i="30"/>
  <c r="AJ89" i="30"/>
  <c r="T89" i="30"/>
  <c r="AK88" i="30"/>
  <c r="AA88" i="30" s="1"/>
  <c r="AJ88" i="30"/>
  <c r="U88" i="30"/>
  <c r="K88" i="30" s="1"/>
  <c r="T88" i="30"/>
  <c r="AJ87" i="30"/>
  <c r="T87" i="30"/>
  <c r="AK86" i="30"/>
  <c r="AJ86" i="30"/>
  <c r="AA86" i="30"/>
  <c r="U86" i="30"/>
  <c r="K86" i="30" s="1"/>
  <c r="T86" i="30"/>
  <c r="AJ85" i="30"/>
  <c r="T85" i="30"/>
  <c r="AK84" i="30"/>
  <c r="AA84" i="30" s="1"/>
  <c r="AJ84" i="30"/>
  <c r="U84" i="30"/>
  <c r="T84" i="30"/>
  <c r="K84" i="30"/>
  <c r="AJ83" i="30"/>
  <c r="T83" i="30"/>
  <c r="AK82" i="30"/>
  <c r="AJ82" i="30"/>
  <c r="AA82" i="30"/>
  <c r="U82" i="30"/>
  <c r="K82" i="30" s="1"/>
  <c r="T82" i="30"/>
  <c r="AJ81" i="30"/>
  <c r="T81" i="30"/>
  <c r="AK80" i="30"/>
  <c r="AA80" i="30" s="1"/>
  <c r="AJ80" i="30"/>
  <c r="U80" i="30"/>
  <c r="K80" i="30" s="1"/>
  <c r="T80" i="30"/>
  <c r="AJ79" i="30"/>
  <c r="T79" i="30"/>
  <c r="AK78" i="30"/>
  <c r="AA78" i="30" s="1"/>
  <c r="AJ78" i="30"/>
  <c r="U78" i="30"/>
  <c r="K78" i="30" s="1"/>
  <c r="T78" i="30"/>
  <c r="AJ77" i="30"/>
  <c r="T77" i="30"/>
  <c r="AK76" i="30"/>
  <c r="AA76" i="30" s="1"/>
  <c r="AJ76" i="30"/>
  <c r="U76" i="30"/>
  <c r="T76" i="30"/>
  <c r="K76" i="30"/>
  <c r="AJ75" i="30"/>
  <c r="T75" i="30"/>
  <c r="AK74" i="30"/>
  <c r="AA74" i="30" s="1"/>
  <c r="AJ74" i="30"/>
  <c r="U74" i="30"/>
  <c r="K74" i="30" s="1"/>
  <c r="T74" i="30"/>
  <c r="AJ73" i="30"/>
  <c r="T73" i="30"/>
  <c r="AK72" i="30"/>
  <c r="AA72" i="30" s="1"/>
  <c r="AJ72" i="30"/>
  <c r="U72" i="30"/>
  <c r="K72" i="30" s="1"/>
  <c r="T72" i="30"/>
  <c r="AJ71" i="30"/>
  <c r="T71" i="30"/>
  <c r="AK70" i="30"/>
  <c r="AA70" i="30" s="1"/>
  <c r="AJ70" i="30"/>
  <c r="U70" i="30"/>
  <c r="K70" i="30" s="1"/>
  <c r="T70" i="30"/>
  <c r="AJ69" i="30"/>
  <c r="T69" i="30"/>
  <c r="AK68" i="30"/>
  <c r="AA68" i="30" s="1"/>
  <c r="AJ68" i="30"/>
  <c r="U68" i="30"/>
  <c r="K68" i="30" s="1"/>
  <c r="T68" i="30"/>
  <c r="AJ67" i="30"/>
  <c r="T67" i="30"/>
  <c r="AK66" i="30"/>
  <c r="AA66" i="30" s="1"/>
  <c r="AJ66" i="30"/>
  <c r="U66" i="30"/>
  <c r="K66" i="30" s="1"/>
  <c r="T66" i="30"/>
  <c r="AJ65" i="30"/>
  <c r="T65" i="30"/>
  <c r="AK64" i="30"/>
  <c r="AJ64" i="30"/>
  <c r="U64" i="30"/>
  <c r="K64" i="30" s="1"/>
  <c r="T64" i="30"/>
  <c r="AJ63" i="30"/>
  <c r="T63" i="30"/>
  <c r="AK62" i="30"/>
  <c r="AA62" i="30" s="1"/>
  <c r="AJ62" i="30"/>
  <c r="U62" i="30"/>
  <c r="K62" i="30" s="1"/>
  <c r="T62" i="30"/>
  <c r="AJ61" i="30"/>
  <c r="T61" i="30"/>
  <c r="AK60" i="30"/>
  <c r="AA60" i="30" s="1"/>
  <c r="AJ60" i="30"/>
  <c r="U60" i="30"/>
  <c r="K60" i="30" s="1"/>
  <c r="T60" i="30"/>
  <c r="AJ59" i="30"/>
  <c r="T59" i="30"/>
  <c r="AK58" i="30"/>
  <c r="AJ58" i="30"/>
  <c r="AA58" i="30"/>
  <c r="U58" i="30"/>
  <c r="K58" i="30" s="1"/>
  <c r="T58" i="30"/>
  <c r="AJ57" i="30"/>
  <c r="T57" i="30"/>
  <c r="AK56" i="30"/>
  <c r="AA56" i="30" s="1"/>
  <c r="AJ56" i="30"/>
  <c r="U56" i="30"/>
  <c r="T56" i="30"/>
  <c r="AJ55" i="30"/>
  <c r="T55" i="30"/>
  <c r="AK47" i="30"/>
  <c r="AJ47" i="30"/>
  <c r="AA47" i="30"/>
  <c r="U47" i="30"/>
  <c r="K47" i="30" s="1"/>
  <c r="T47" i="30"/>
  <c r="AJ46" i="30"/>
  <c r="T46" i="30"/>
  <c r="AK45" i="30"/>
  <c r="AA45" i="30" s="1"/>
  <c r="AJ45" i="30"/>
  <c r="U45" i="30"/>
  <c r="T45" i="30"/>
  <c r="K45" i="30"/>
  <c r="AJ44" i="30"/>
  <c r="T44" i="30"/>
  <c r="AK43" i="30"/>
  <c r="AA43" i="30" s="1"/>
  <c r="AJ43" i="30"/>
  <c r="U43" i="30"/>
  <c r="K43" i="30" s="1"/>
  <c r="T43" i="30"/>
  <c r="AJ42" i="30"/>
  <c r="T42" i="30"/>
  <c r="AK41" i="30"/>
  <c r="AA41" i="30" s="1"/>
  <c r="AJ41" i="30"/>
  <c r="U41" i="30"/>
  <c r="K41" i="30" s="1"/>
  <c r="T41" i="30"/>
  <c r="AJ40" i="30"/>
  <c r="T40" i="30"/>
  <c r="AK39" i="30"/>
  <c r="AA39" i="30" s="1"/>
  <c r="AJ39" i="30"/>
  <c r="U39" i="30"/>
  <c r="K39" i="30" s="1"/>
  <c r="T39" i="30"/>
  <c r="AJ38" i="30"/>
  <c r="T38" i="30"/>
  <c r="AK37" i="30"/>
  <c r="AJ37" i="30"/>
  <c r="AA37" i="30"/>
  <c r="U37" i="30"/>
  <c r="K37" i="30" s="1"/>
  <c r="T37" i="30"/>
  <c r="AJ36" i="30"/>
  <c r="T36" i="30"/>
  <c r="AK35" i="30"/>
  <c r="AA35" i="30" s="1"/>
  <c r="AJ35" i="30"/>
  <c r="U35" i="30"/>
  <c r="T35" i="30"/>
  <c r="K35" i="30"/>
  <c r="AJ34" i="30"/>
  <c r="T34" i="30"/>
  <c r="AK33" i="30"/>
  <c r="AJ33" i="30"/>
  <c r="AA33" i="30"/>
  <c r="U33" i="30"/>
  <c r="K33" i="30" s="1"/>
  <c r="T33" i="30"/>
  <c r="AJ32" i="30"/>
  <c r="T32" i="30"/>
  <c r="AK31" i="30"/>
  <c r="AA31" i="30" s="1"/>
  <c r="AJ31" i="30"/>
  <c r="U31" i="30"/>
  <c r="T31" i="30"/>
  <c r="K31" i="30"/>
  <c r="AJ30" i="30"/>
  <c r="T30" i="30"/>
  <c r="AK29" i="30"/>
  <c r="AA29" i="30" s="1"/>
  <c r="AJ29" i="30"/>
  <c r="U29" i="30"/>
  <c r="K29" i="30" s="1"/>
  <c r="T29" i="30"/>
  <c r="AJ28" i="30"/>
  <c r="T28" i="30"/>
  <c r="AK27" i="30"/>
  <c r="AA27" i="30" s="1"/>
  <c r="AJ27" i="30"/>
  <c r="U27" i="30"/>
  <c r="K27" i="30" s="1"/>
  <c r="T27" i="30"/>
  <c r="AJ26" i="30"/>
  <c r="T26" i="30"/>
  <c r="AK25" i="30"/>
  <c r="AA25" i="30" s="1"/>
  <c r="AJ25" i="30"/>
  <c r="U25" i="30"/>
  <c r="T25" i="30"/>
  <c r="K25" i="30"/>
  <c r="AJ24" i="30"/>
  <c r="T24" i="30"/>
  <c r="AK23" i="30"/>
  <c r="AA23" i="30" s="1"/>
  <c r="AJ23" i="30"/>
  <c r="U23" i="30"/>
  <c r="K23" i="30" s="1"/>
  <c r="T23" i="30"/>
  <c r="AJ22" i="30"/>
  <c r="T22" i="30"/>
  <c r="AK21" i="30"/>
  <c r="AA21" i="30" s="1"/>
  <c r="AJ21" i="30"/>
  <c r="U21" i="30"/>
  <c r="T21" i="30"/>
  <c r="K21" i="30"/>
  <c r="AJ20" i="30"/>
  <c r="T20" i="30"/>
  <c r="AK19" i="30"/>
  <c r="AA19" i="30" s="1"/>
  <c r="AJ19" i="30"/>
  <c r="U19" i="30"/>
  <c r="T19" i="30"/>
  <c r="K19" i="30"/>
  <c r="AJ18" i="30"/>
  <c r="T18" i="30"/>
  <c r="AK17" i="30"/>
  <c r="AJ17" i="30"/>
  <c r="U17" i="30"/>
  <c r="T17" i="30"/>
  <c r="AJ16" i="30"/>
  <c r="V16" i="30"/>
  <c r="T16" i="30"/>
  <c r="N8" i="30"/>
  <c r="N7" i="30"/>
  <c r="N6" i="30"/>
  <c r="N3" i="30"/>
  <c r="AK196" i="29"/>
  <c r="AJ196" i="29"/>
  <c r="AA196" i="29"/>
  <c r="U196" i="29"/>
  <c r="T196" i="29"/>
  <c r="K196" i="29"/>
  <c r="AJ195" i="29"/>
  <c r="T195" i="29"/>
  <c r="AK194" i="29"/>
  <c r="AA194" i="29" s="1"/>
  <c r="AJ194" i="29"/>
  <c r="U194" i="29"/>
  <c r="K194" i="29" s="1"/>
  <c r="T194" i="29"/>
  <c r="AJ193" i="29"/>
  <c r="T193" i="29"/>
  <c r="AK192" i="29"/>
  <c r="AA192" i="29" s="1"/>
  <c r="AJ192" i="29"/>
  <c r="U192" i="29"/>
  <c r="K192" i="29" s="1"/>
  <c r="T192" i="29"/>
  <c r="AJ191" i="29"/>
  <c r="T191" i="29"/>
  <c r="AK190" i="29"/>
  <c r="AJ190" i="29"/>
  <c r="AA190" i="29"/>
  <c r="U190" i="29"/>
  <c r="T190" i="29"/>
  <c r="K190" i="29"/>
  <c r="AJ189" i="29"/>
  <c r="T189" i="29"/>
  <c r="AK188" i="29"/>
  <c r="AA188" i="29" s="1"/>
  <c r="AJ188" i="29"/>
  <c r="U188" i="29"/>
  <c r="K188" i="29" s="1"/>
  <c r="T188" i="29"/>
  <c r="AJ187" i="29"/>
  <c r="T187" i="29"/>
  <c r="AK186" i="29"/>
  <c r="AA186" i="29" s="1"/>
  <c r="AJ186" i="29"/>
  <c r="U186" i="29"/>
  <c r="K186" i="29" s="1"/>
  <c r="T186" i="29"/>
  <c r="AJ185" i="29"/>
  <c r="T185" i="29"/>
  <c r="AK184" i="29"/>
  <c r="AA184" i="29" s="1"/>
  <c r="AJ184" i="29"/>
  <c r="U184" i="29"/>
  <c r="K184" i="29" s="1"/>
  <c r="T184" i="29"/>
  <c r="AJ183" i="29"/>
  <c r="T183" i="29"/>
  <c r="AK182" i="29"/>
  <c r="AJ182" i="29"/>
  <c r="AA182" i="29"/>
  <c r="U182" i="29"/>
  <c r="T182" i="29"/>
  <c r="K182" i="29"/>
  <c r="AJ181" i="29"/>
  <c r="T181" i="29"/>
  <c r="AK180" i="29"/>
  <c r="AA180" i="29" s="1"/>
  <c r="AJ180" i="29"/>
  <c r="U180" i="29"/>
  <c r="K180" i="29" s="1"/>
  <c r="T180" i="29"/>
  <c r="AJ179" i="29"/>
  <c r="T179" i="29"/>
  <c r="AK178" i="29"/>
  <c r="AJ178" i="29"/>
  <c r="AA178" i="29"/>
  <c r="U178" i="29"/>
  <c r="T178" i="29"/>
  <c r="K178" i="29"/>
  <c r="AJ177" i="29"/>
  <c r="T177" i="29"/>
  <c r="AK176" i="29"/>
  <c r="AA176" i="29" s="1"/>
  <c r="AJ176" i="29"/>
  <c r="U176" i="29"/>
  <c r="K176" i="29" s="1"/>
  <c r="T176" i="29"/>
  <c r="AJ175" i="29"/>
  <c r="T175" i="29"/>
  <c r="AK174" i="29"/>
  <c r="AA174" i="29" s="1"/>
  <c r="AJ174" i="29"/>
  <c r="U174" i="29"/>
  <c r="K174" i="29" s="1"/>
  <c r="T174" i="29"/>
  <c r="AJ173" i="29"/>
  <c r="T173" i="29"/>
  <c r="AK172" i="29"/>
  <c r="AJ172" i="29"/>
  <c r="AA172" i="29"/>
  <c r="U172" i="29"/>
  <c r="K172" i="29" s="1"/>
  <c r="T172" i="29"/>
  <c r="AJ171" i="29"/>
  <c r="T171" i="29"/>
  <c r="AK170" i="29"/>
  <c r="AA170" i="29" s="1"/>
  <c r="AJ170" i="29"/>
  <c r="U170" i="29"/>
  <c r="K170" i="29" s="1"/>
  <c r="T170" i="29"/>
  <c r="AJ169" i="29"/>
  <c r="T169" i="29"/>
  <c r="AK168" i="29"/>
  <c r="AA168" i="29" s="1"/>
  <c r="AJ168" i="29"/>
  <c r="U168" i="29"/>
  <c r="T168" i="29"/>
  <c r="K168" i="29"/>
  <c r="AJ167" i="29"/>
  <c r="T167" i="29"/>
  <c r="AK166" i="29"/>
  <c r="AA166" i="29" s="1"/>
  <c r="AJ166" i="29"/>
  <c r="U166" i="29"/>
  <c r="K166" i="29" s="1"/>
  <c r="T166" i="29"/>
  <c r="AJ165" i="29"/>
  <c r="T165" i="29"/>
  <c r="AK164" i="29"/>
  <c r="AA164" i="29" s="1"/>
  <c r="AJ164" i="29"/>
  <c r="U164" i="29"/>
  <c r="T164" i="29"/>
  <c r="K164" i="29"/>
  <c r="AJ163" i="29"/>
  <c r="T163" i="29"/>
  <c r="AK162" i="29"/>
  <c r="AA162" i="29" s="1"/>
  <c r="AJ162" i="29"/>
  <c r="U162" i="29"/>
  <c r="T162" i="29"/>
  <c r="K162" i="29"/>
  <c r="AJ161" i="29"/>
  <c r="T161" i="29"/>
  <c r="AK160" i="29"/>
  <c r="AJ160" i="29"/>
  <c r="AA160" i="29"/>
  <c r="U160" i="29"/>
  <c r="K160" i="29" s="1"/>
  <c r="T160" i="29"/>
  <c r="AJ159" i="29"/>
  <c r="T159" i="29"/>
  <c r="AK158" i="29"/>
  <c r="AJ158" i="29"/>
  <c r="AA158" i="29"/>
  <c r="U158" i="29"/>
  <c r="K158" i="29" s="1"/>
  <c r="T158" i="29"/>
  <c r="AJ157" i="29"/>
  <c r="T157" i="29"/>
  <c r="AK156" i="29"/>
  <c r="AJ156" i="29"/>
  <c r="U156" i="29"/>
  <c r="T156" i="29"/>
  <c r="AJ155" i="29"/>
  <c r="T155" i="29"/>
  <c r="AK146" i="29"/>
  <c r="AA146" i="29" s="1"/>
  <c r="AJ146" i="29"/>
  <c r="U146" i="29"/>
  <c r="K146" i="29" s="1"/>
  <c r="T146" i="29"/>
  <c r="AJ145" i="29"/>
  <c r="T145" i="29"/>
  <c r="AK144" i="29"/>
  <c r="AA144" i="29" s="1"/>
  <c r="AJ144" i="29"/>
  <c r="U144" i="29"/>
  <c r="K144" i="29" s="1"/>
  <c r="T144" i="29"/>
  <c r="AJ143" i="29"/>
  <c r="T143" i="29"/>
  <c r="AK142" i="29"/>
  <c r="AA142" i="29" s="1"/>
  <c r="AJ142" i="29"/>
  <c r="U142" i="29"/>
  <c r="T142" i="29"/>
  <c r="K142" i="29"/>
  <c r="AJ141" i="29"/>
  <c r="T141" i="29"/>
  <c r="AK140" i="29"/>
  <c r="AA140" i="29" s="1"/>
  <c r="AJ140" i="29"/>
  <c r="U140" i="29"/>
  <c r="K140" i="29" s="1"/>
  <c r="T140" i="29"/>
  <c r="AJ139" i="29"/>
  <c r="T139" i="29"/>
  <c r="AK138" i="29"/>
  <c r="AA138" i="29" s="1"/>
  <c r="AJ138" i="29"/>
  <c r="U138" i="29"/>
  <c r="T138" i="29"/>
  <c r="K138" i="29"/>
  <c r="AJ137" i="29"/>
  <c r="T137" i="29"/>
  <c r="AK136" i="29"/>
  <c r="AA136" i="29" s="1"/>
  <c r="AJ136" i="29"/>
  <c r="U136" i="29"/>
  <c r="K136" i="29" s="1"/>
  <c r="T136" i="29"/>
  <c r="AJ135" i="29"/>
  <c r="T135" i="29"/>
  <c r="AK134" i="29"/>
  <c r="AA134" i="29" s="1"/>
  <c r="AJ134" i="29"/>
  <c r="U134" i="29"/>
  <c r="K134" i="29" s="1"/>
  <c r="T134" i="29"/>
  <c r="AJ133" i="29"/>
  <c r="T133" i="29"/>
  <c r="AK132" i="29"/>
  <c r="AJ132" i="29"/>
  <c r="AA132" i="29"/>
  <c r="U132" i="29"/>
  <c r="K132" i="29" s="1"/>
  <c r="T132" i="29"/>
  <c r="AJ131" i="29"/>
  <c r="T131" i="29"/>
  <c r="AK130" i="29"/>
  <c r="AA130" i="29" s="1"/>
  <c r="AJ130" i="29"/>
  <c r="U130" i="29"/>
  <c r="K130" i="29" s="1"/>
  <c r="T130" i="29"/>
  <c r="AJ129" i="29"/>
  <c r="T129" i="29"/>
  <c r="AK128" i="29"/>
  <c r="AJ128" i="29"/>
  <c r="AA128" i="29"/>
  <c r="U128" i="29"/>
  <c r="K128" i="29" s="1"/>
  <c r="T128" i="29"/>
  <c r="AJ127" i="29"/>
  <c r="T127" i="29"/>
  <c r="AK126" i="29"/>
  <c r="AA126" i="29" s="1"/>
  <c r="AJ126" i="29"/>
  <c r="U126" i="29"/>
  <c r="K126" i="29" s="1"/>
  <c r="T126" i="29"/>
  <c r="AJ125" i="29"/>
  <c r="T125" i="29"/>
  <c r="AK124" i="29"/>
  <c r="AA124" i="29" s="1"/>
  <c r="AJ124" i="29"/>
  <c r="U124" i="29"/>
  <c r="K124" i="29" s="1"/>
  <c r="T124" i="29"/>
  <c r="AJ123" i="29"/>
  <c r="T123" i="29"/>
  <c r="AK122" i="29"/>
  <c r="AA122" i="29" s="1"/>
  <c r="AJ122" i="29"/>
  <c r="U122" i="29"/>
  <c r="K122" i="29" s="1"/>
  <c r="T122" i="29"/>
  <c r="AJ121" i="29"/>
  <c r="T121" i="29"/>
  <c r="AK120" i="29"/>
  <c r="AA120" i="29" s="1"/>
  <c r="AJ120" i="29"/>
  <c r="U120" i="29"/>
  <c r="K120" i="29" s="1"/>
  <c r="T120" i="29"/>
  <c r="AJ119" i="29"/>
  <c r="T119" i="29"/>
  <c r="AK118" i="29"/>
  <c r="AA118" i="29" s="1"/>
  <c r="AJ118" i="29"/>
  <c r="U118" i="29"/>
  <c r="K118" i="29" s="1"/>
  <c r="T118" i="29"/>
  <c r="AJ117" i="29"/>
  <c r="T117" i="29"/>
  <c r="AK116" i="29"/>
  <c r="AA116" i="29" s="1"/>
  <c r="AJ116" i="29"/>
  <c r="U116" i="29"/>
  <c r="K116" i="29" s="1"/>
  <c r="T116" i="29"/>
  <c r="AJ115" i="29"/>
  <c r="T115" i="29"/>
  <c r="AK114" i="29"/>
  <c r="AA114" i="29" s="1"/>
  <c r="AJ114" i="29"/>
  <c r="U114" i="29"/>
  <c r="T114" i="29"/>
  <c r="K114" i="29"/>
  <c r="AJ113" i="29"/>
  <c r="T113" i="29"/>
  <c r="AK112" i="29"/>
  <c r="AA112" i="29" s="1"/>
  <c r="AJ112" i="29"/>
  <c r="U112" i="29"/>
  <c r="K112" i="29" s="1"/>
  <c r="T112" i="29"/>
  <c r="AJ111" i="29"/>
  <c r="T111" i="29"/>
  <c r="AK110" i="29"/>
  <c r="AA110" i="29" s="1"/>
  <c r="AJ110" i="29"/>
  <c r="U110" i="29"/>
  <c r="K110" i="29" s="1"/>
  <c r="T110" i="29"/>
  <c r="AJ109" i="29"/>
  <c r="T109" i="29"/>
  <c r="AK108" i="29"/>
  <c r="AA108" i="29" s="1"/>
  <c r="AJ108" i="29"/>
  <c r="U108" i="29"/>
  <c r="K108" i="29" s="1"/>
  <c r="T108" i="29"/>
  <c r="AJ107" i="29"/>
  <c r="T107" i="29"/>
  <c r="AK106" i="29"/>
  <c r="AA106" i="29" s="1"/>
  <c r="AJ106" i="29"/>
  <c r="U106" i="29"/>
  <c r="K106" i="29" s="1"/>
  <c r="T106" i="29"/>
  <c r="AJ105" i="29"/>
  <c r="T105" i="29"/>
  <c r="AK96" i="29"/>
  <c r="AA96" i="29" s="1"/>
  <c r="AJ96" i="29"/>
  <c r="U96" i="29"/>
  <c r="T96" i="29"/>
  <c r="K96" i="29"/>
  <c r="AJ95" i="29"/>
  <c r="T95" i="29"/>
  <c r="AK94" i="29"/>
  <c r="AA94" i="29" s="1"/>
  <c r="AJ94" i="29"/>
  <c r="U94" i="29"/>
  <c r="K94" i="29" s="1"/>
  <c r="T94" i="29"/>
  <c r="AJ93" i="29"/>
  <c r="T93" i="29"/>
  <c r="AK92" i="29"/>
  <c r="AJ92" i="29"/>
  <c r="AA92" i="29"/>
  <c r="U92" i="29"/>
  <c r="K92" i="29" s="1"/>
  <c r="T92" i="29"/>
  <c r="AJ91" i="29"/>
  <c r="T91" i="29"/>
  <c r="AK90" i="29"/>
  <c r="AA90" i="29" s="1"/>
  <c r="AJ90" i="29"/>
  <c r="U90" i="29"/>
  <c r="T90" i="29"/>
  <c r="K90" i="29"/>
  <c r="AJ89" i="29"/>
  <c r="T89" i="29"/>
  <c r="AK88" i="29"/>
  <c r="AA88" i="29" s="1"/>
  <c r="AJ88" i="29"/>
  <c r="U88" i="29"/>
  <c r="K88" i="29" s="1"/>
  <c r="T88" i="29"/>
  <c r="AJ87" i="29"/>
  <c r="T87" i="29"/>
  <c r="AK86" i="29"/>
  <c r="AA86" i="29" s="1"/>
  <c r="AJ86" i="29"/>
  <c r="U86" i="29"/>
  <c r="K86" i="29" s="1"/>
  <c r="T86" i="29"/>
  <c r="AJ85" i="29"/>
  <c r="T85" i="29"/>
  <c r="AK84" i="29"/>
  <c r="AA84" i="29" s="1"/>
  <c r="AJ84" i="29"/>
  <c r="U84" i="29"/>
  <c r="K84" i="29" s="1"/>
  <c r="T84" i="29"/>
  <c r="AJ83" i="29"/>
  <c r="T83" i="29"/>
  <c r="AK82" i="29"/>
  <c r="AA82" i="29" s="1"/>
  <c r="AJ82" i="29"/>
  <c r="U82" i="29"/>
  <c r="T82" i="29"/>
  <c r="K82" i="29"/>
  <c r="AJ81" i="29"/>
  <c r="T81" i="29"/>
  <c r="AK80" i="29"/>
  <c r="AA80" i="29" s="1"/>
  <c r="AJ80" i="29"/>
  <c r="U80" i="29"/>
  <c r="T80" i="29"/>
  <c r="K80" i="29"/>
  <c r="AJ79" i="29"/>
  <c r="T79" i="29"/>
  <c r="AK78" i="29"/>
  <c r="AA78" i="29" s="1"/>
  <c r="AJ78" i="29"/>
  <c r="U78" i="29"/>
  <c r="K78" i="29" s="1"/>
  <c r="T78" i="29"/>
  <c r="AJ77" i="29"/>
  <c r="T77" i="29"/>
  <c r="AK76" i="29"/>
  <c r="AJ76" i="29"/>
  <c r="AA76" i="29"/>
  <c r="U76" i="29"/>
  <c r="K76" i="29" s="1"/>
  <c r="T76" i="29"/>
  <c r="AJ75" i="29"/>
  <c r="T75" i="29"/>
  <c r="AK74" i="29"/>
  <c r="AA74" i="29" s="1"/>
  <c r="AJ74" i="29"/>
  <c r="U74" i="29"/>
  <c r="K74" i="29" s="1"/>
  <c r="T74" i="29"/>
  <c r="AJ73" i="29"/>
  <c r="T73" i="29"/>
  <c r="AK72" i="29"/>
  <c r="AA72" i="29" s="1"/>
  <c r="AJ72" i="29"/>
  <c r="U72" i="29"/>
  <c r="K72" i="29" s="1"/>
  <c r="T72" i="29"/>
  <c r="AJ71" i="29"/>
  <c r="T71" i="29"/>
  <c r="AK70" i="29"/>
  <c r="AA70" i="29" s="1"/>
  <c r="AJ70" i="29"/>
  <c r="U70" i="29"/>
  <c r="K70" i="29" s="1"/>
  <c r="T70" i="29"/>
  <c r="AJ69" i="29"/>
  <c r="T69" i="29"/>
  <c r="AK68" i="29"/>
  <c r="AA68" i="29" s="1"/>
  <c r="AJ68" i="29"/>
  <c r="U68" i="29"/>
  <c r="K68" i="29" s="1"/>
  <c r="T68" i="29"/>
  <c r="AJ67" i="29"/>
  <c r="T67" i="29"/>
  <c r="AK66" i="29"/>
  <c r="AA66" i="29" s="1"/>
  <c r="AJ66" i="29"/>
  <c r="U66" i="29"/>
  <c r="T66" i="29"/>
  <c r="K66" i="29"/>
  <c r="AJ65" i="29"/>
  <c r="T65" i="29"/>
  <c r="AK64" i="29"/>
  <c r="AA64" i="29" s="1"/>
  <c r="AJ64" i="29"/>
  <c r="U64" i="29"/>
  <c r="K64" i="29" s="1"/>
  <c r="T64" i="29"/>
  <c r="AJ63" i="29"/>
  <c r="T63" i="29"/>
  <c r="AK62" i="29"/>
  <c r="AJ62" i="29"/>
  <c r="AA62" i="29"/>
  <c r="U62" i="29"/>
  <c r="K62" i="29" s="1"/>
  <c r="T62" i="29"/>
  <c r="AJ61" i="29"/>
  <c r="T61" i="29"/>
  <c r="AK60" i="29"/>
  <c r="AA60" i="29" s="1"/>
  <c r="AJ60" i="29"/>
  <c r="U60" i="29"/>
  <c r="T60" i="29"/>
  <c r="K60" i="29"/>
  <c r="AJ59" i="29"/>
  <c r="T59" i="29"/>
  <c r="AK58" i="29"/>
  <c r="AA58" i="29" s="1"/>
  <c r="AJ58" i="29"/>
  <c r="U58" i="29"/>
  <c r="K58" i="29" s="1"/>
  <c r="T58" i="29"/>
  <c r="AJ57" i="29"/>
  <c r="T57" i="29"/>
  <c r="AK56" i="29"/>
  <c r="AJ56" i="29"/>
  <c r="U56" i="29"/>
  <c r="T56" i="29"/>
  <c r="AJ55" i="29"/>
  <c r="T55" i="29"/>
  <c r="AK47" i="29"/>
  <c r="AA47" i="29" s="1"/>
  <c r="AJ47" i="29"/>
  <c r="U47" i="29"/>
  <c r="K47" i="29" s="1"/>
  <c r="T47" i="29"/>
  <c r="AJ46" i="29"/>
  <c r="T46" i="29"/>
  <c r="AK45" i="29"/>
  <c r="AJ45" i="29"/>
  <c r="AA45" i="29"/>
  <c r="U45" i="29"/>
  <c r="K45" i="29" s="1"/>
  <c r="T45" i="29"/>
  <c r="AJ44" i="29"/>
  <c r="T44" i="29"/>
  <c r="AK43" i="29"/>
  <c r="AA43" i="29" s="1"/>
  <c r="AJ43" i="29"/>
  <c r="U43" i="29"/>
  <c r="K43" i="29" s="1"/>
  <c r="T43" i="29"/>
  <c r="AJ42" i="29"/>
  <c r="T42" i="29"/>
  <c r="AK41" i="29"/>
  <c r="AJ41" i="29"/>
  <c r="AA41" i="29"/>
  <c r="U41" i="29"/>
  <c r="K41" i="29" s="1"/>
  <c r="T41" i="29"/>
  <c r="AJ40" i="29"/>
  <c r="T40" i="29"/>
  <c r="AK39" i="29"/>
  <c r="AA39" i="29" s="1"/>
  <c r="AJ39" i="29"/>
  <c r="U39" i="29"/>
  <c r="K39" i="29" s="1"/>
  <c r="T39" i="29"/>
  <c r="AJ38" i="29"/>
  <c r="T38" i="29"/>
  <c r="AK37" i="29"/>
  <c r="AJ37" i="29"/>
  <c r="AA37" i="29"/>
  <c r="U37" i="29"/>
  <c r="K37" i="29" s="1"/>
  <c r="T37" i="29"/>
  <c r="AJ36" i="29"/>
  <c r="T36" i="29"/>
  <c r="AK35" i="29"/>
  <c r="AJ35" i="29"/>
  <c r="AA35" i="29"/>
  <c r="U35" i="29"/>
  <c r="T35" i="29"/>
  <c r="K35" i="29"/>
  <c r="AJ34" i="29"/>
  <c r="T34" i="29"/>
  <c r="AK33" i="29"/>
  <c r="AA33" i="29" s="1"/>
  <c r="AJ33" i="29"/>
  <c r="U33" i="29"/>
  <c r="K33" i="29" s="1"/>
  <c r="T33" i="29"/>
  <c r="AJ32" i="29"/>
  <c r="T32" i="29"/>
  <c r="AK31" i="29"/>
  <c r="AA31" i="29" s="1"/>
  <c r="AJ31" i="29"/>
  <c r="U31" i="29"/>
  <c r="K31" i="29" s="1"/>
  <c r="T31" i="29"/>
  <c r="AJ30" i="29"/>
  <c r="T30" i="29"/>
  <c r="AK29" i="29"/>
  <c r="AA29" i="29" s="1"/>
  <c r="AJ29" i="29"/>
  <c r="U29" i="29"/>
  <c r="T29" i="29"/>
  <c r="K29" i="29"/>
  <c r="AJ28" i="29"/>
  <c r="T28" i="29"/>
  <c r="AK27" i="29"/>
  <c r="AJ27" i="29"/>
  <c r="AA27" i="29"/>
  <c r="U27" i="29"/>
  <c r="K27" i="29" s="1"/>
  <c r="T27" i="29"/>
  <c r="AJ26" i="29"/>
  <c r="T26" i="29"/>
  <c r="AK25" i="29"/>
  <c r="AJ25" i="29"/>
  <c r="AA25" i="29"/>
  <c r="U25" i="29"/>
  <c r="K25" i="29" s="1"/>
  <c r="T25" i="29"/>
  <c r="AJ24" i="29"/>
  <c r="T24" i="29"/>
  <c r="AK23" i="29"/>
  <c r="AA23" i="29" s="1"/>
  <c r="AJ23" i="29"/>
  <c r="U23" i="29"/>
  <c r="K23" i="29" s="1"/>
  <c r="T23" i="29"/>
  <c r="AJ22" i="29"/>
  <c r="T22" i="29"/>
  <c r="AK21" i="29"/>
  <c r="AA21" i="29" s="1"/>
  <c r="AJ21" i="29"/>
  <c r="U21" i="29"/>
  <c r="T21" i="29"/>
  <c r="K21" i="29"/>
  <c r="AJ20" i="29"/>
  <c r="T20" i="29"/>
  <c r="AK19" i="29"/>
  <c r="AA19" i="29" s="1"/>
  <c r="AJ19" i="29"/>
  <c r="U19" i="29"/>
  <c r="T19" i="29"/>
  <c r="K19" i="29"/>
  <c r="AJ18" i="29"/>
  <c r="T18" i="29"/>
  <c r="AK17" i="29"/>
  <c r="AJ17" i="29"/>
  <c r="AA17" i="29"/>
  <c r="U17" i="29"/>
  <c r="T17" i="29"/>
  <c r="AJ16" i="29"/>
  <c r="T16" i="29"/>
  <c r="M16" i="29"/>
  <c r="C13" i="29"/>
  <c r="E13" i="29" s="1"/>
  <c r="E12" i="29"/>
  <c r="C11" i="29"/>
  <c r="C12" i="29" s="1"/>
  <c r="E9" i="29"/>
  <c r="D9" i="29"/>
  <c r="N8" i="29"/>
  <c r="AR3" i="29" s="1"/>
  <c r="AR5" i="29" s="1"/>
  <c r="N7" i="29"/>
  <c r="C9" i="29" s="1"/>
  <c r="C10" i="29" s="1"/>
  <c r="E10" i="29" s="1"/>
  <c r="N6" i="29"/>
  <c r="N3" i="29"/>
  <c r="AK196" i="28"/>
  <c r="AA196" i="28" s="1"/>
  <c r="AJ196" i="28"/>
  <c r="U196" i="28"/>
  <c r="K196" i="28" s="1"/>
  <c r="T196" i="28"/>
  <c r="AJ195" i="28"/>
  <c r="T195" i="28"/>
  <c r="AK194" i="28"/>
  <c r="AA194" i="28" s="1"/>
  <c r="AJ194" i="28"/>
  <c r="U194" i="28"/>
  <c r="K194" i="28" s="1"/>
  <c r="T194" i="28"/>
  <c r="AJ193" i="28"/>
  <c r="T193" i="28"/>
  <c r="AK192" i="28"/>
  <c r="AJ192" i="28"/>
  <c r="AA192" i="28"/>
  <c r="U192" i="28"/>
  <c r="T192" i="28"/>
  <c r="K192" i="28"/>
  <c r="AJ191" i="28"/>
  <c r="T191" i="28"/>
  <c r="AK190" i="28"/>
  <c r="AA190" i="28" s="1"/>
  <c r="AJ190" i="28"/>
  <c r="U190" i="28"/>
  <c r="T190" i="28"/>
  <c r="K190" i="28"/>
  <c r="AJ189" i="28"/>
  <c r="T189" i="28"/>
  <c r="AK188" i="28"/>
  <c r="AA188" i="28" s="1"/>
  <c r="AJ188" i="28"/>
  <c r="U188" i="28"/>
  <c r="K188" i="28" s="1"/>
  <c r="T188" i="28"/>
  <c r="AJ187" i="28"/>
  <c r="T187" i="28"/>
  <c r="AK186" i="28"/>
  <c r="AJ186" i="28"/>
  <c r="AA186" i="28"/>
  <c r="U186" i="28"/>
  <c r="T186" i="28"/>
  <c r="K186" i="28"/>
  <c r="AJ185" i="28"/>
  <c r="T185" i="28"/>
  <c r="AK184" i="28"/>
  <c r="AA184" i="28" s="1"/>
  <c r="AJ184" i="28"/>
  <c r="U184" i="28"/>
  <c r="T184" i="28"/>
  <c r="K184" i="28"/>
  <c r="AJ183" i="28"/>
  <c r="T183" i="28"/>
  <c r="AK182" i="28"/>
  <c r="AJ182" i="28"/>
  <c r="AA182" i="28"/>
  <c r="U182" i="28"/>
  <c r="K182" i="28" s="1"/>
  <c r="T182" i="28"/>
  <c r="AJ181" i="28"/>
  <c r="T181" i="28"/>
  <c r="AK180" i="28"/>
  <c r="AJ180" i="28"/>
  <c r="AA180" i="28"/>
  <c r="U180" i="28"/>
  <c r="K180" i="28" s="1"/>
  <c r="T180" i="28"/>
  <c r="AJ179" i="28"/>
  <c r="T179" i="28"/>
  <c r="AK178" i="28"/>
  <c r="AA178" i="28" s="1"/>
  <c r="AJ178" i="28"/>
  <c r="U178" i="28"/>
  <c r="K178" i="28" s="1"/>
  <c r="T178" i="28"/>
  <c r="AJ177" i="28"/>
  <c r="T177" i="28"/>
  <c r="AK176" i="28"/>
  <c r="AA176" i="28" s="1"/>
  <c r="AJ176" i="28"/>
  <c r="U176" i="28"/>
  <c r="K176" i="28" s="1"/>
  <c r="T176" i="28"/>
  <c r="AJ175" i="28"/>
  <c r="T175" i="28"/>
  <c r="AK174" i="28"/>
  <c r="AA174" i="28" s="1"/>
  <c r="AJ174" i="28"/>
  <c r="U174" i="28"/>
  <c r="K174" i="28" s="1"/>
  <c r="T174" i="28"/>
  <c r="AJ173" i="28"/>
  <c r="T173" i="28"/>
  <c r="AK172" i="28"/>
  <c r="AA172" i="28" s="1"/>
  <c r="AJ172" i="28"/>
  <c r="U172" i="28"/>
  <c r="K172" i="28" s="1"/>
  <c r="T172" i="28"/>
  <c r="AJ171" i="28"/>
  <c r="T171" i="28"/>
  <c r="AK170" i="28"/>
  <c r="AJ170" i="28"/>
  <c r="AA170" i="28"/>
  <c r="U170" i="28"/>
  <c r="K170" i="28" s="1"/>
  <c r="T170" i="28"/>
  <c r="AJ169" i="28"/>
  <c r="T169" i="28"/>
  <c r="AK168" i="28"/>
  <c r="AA168" i="28" s="1"/>
  <c r="AJ168" i="28"/>
  <c r="U168" i="28"/>
  <c r="K168" i="28" s="1"/>
  <c r="T168" i="28"/>
  <c r="AJ167" i="28"/>
  <c r="T167" i="28"/>
  <c r="AK166" i="28"/>
  <c r="AA166" i="28" s="1"/>
  <c r="AJ166" i="28"/>
  <c r="U166" i="28"/>
  <c r="K166" i="28" s="1"/>
  <c r="T166" i="28"/>
  <c r="AJ165" i="28"/>
  <c r="T165" i="28"/>
  <c r="AK164" i="28"/>
  <c r="AA164" i="28" s="1"/>
  <c r="AJ164" i="28"/>
  <c r="U164" i="28"/>
  <c r="K164" i="28" s="1"/>
  <c r="T164" i="28"/>
  <c r="AJ163" i="28"/>
  <c r="T163" i="28"/>
  <c r="AK162" i="28"/>
  <c r="AA162" i="28" s="1"/>
  <c r="AJ162" i="28"/>
  <c r="U162" i="28"/>
  <c r="T162" i="28"/>
  <c r="K162" i="28"/>
  <c r="AJ161" i="28"/>
  <c r="T161" i="28"/>
  <c r="AK160" i="28"/>
  <c r="AA160" i="28" s="1"/>
  <c r="AJ160" i="28"/>
  <c r="U160" i="28"/>
  <c r="K160" i="28" s="1"/>
  <c r="T160" i="28"/>
  <c r="AJ159" i="28"/>
  <c r="T159" i="28"/>
  <c r="AK158" i="28"/>
  <c r="AJ158" i="28"/>
  <c r="AA158" i="28"/>
  <c r="U158" i="28"/>
  <c r="K158" i="28" s="1"/>
  <c r="T158" i="28"/>
  <c r="AJ157" i="28"/>
  <c r="T157" i="28"/>
  <c r="AK156" i="28"/>
  <c r="AA156" i="28" s="1"/>
  <c r="AJ156" i="28"/>
  <c r="U156" i="28"/>
  <c r="T156" i="28"/>
  <c r="K156" i="28"/>
  <c r="AJ155" i="28"/>
  <c r="T155" i="28"/>
  <c r="AK146" i="28"/>
  <c r="AJ146" i="28"/>
  <c r="AA146" i="28"/>
  <c r="U146" i="28"/>
  <c r="K146" i="28" s="1"/>
  <c r="T146" i="28"/>
  <c r="AJ145" i="28"/>
  <c r="T145" i="28"/>
  <c r="AK144" i="28"/>
  <c r="AJ144" i="28"/>
  <c r="AA144" i="28"/>
  <c r="U144" i="28"/>
  <c r="K144" i="28" s="1"/>
  <c r="T144" i="28"/>
  <c r="AJ143" i="28"/>
  <c r="T143" i="28"/>
  <c r="AK142" i="28"/>
  <c r="AA142" i="28" s="1"/>
  <c r="AJ142" i="28"/>
  <c r="U142" i="28"/>
  <c r="K142" i="28" s="1"/>
  <c r="T142" i="28"/>
  <c r="AJ141" i="28"/>
  <c r="T141" i="28"/>
  <c r="AK140" i="28"/>
  <c r="AJ140" i="28"/>
  <c r="AA140" i="28"/>
  <c r="U140" i="28"/>
  <c r="T140" i="28"/>
  <c r="K140" i="28"/>
  <c r="AJ139" i="28"/>
  <c r="T139" i="28"/>
  <c r="AK138" i="28"/>
  <c r="AA138" i="28" s="1"/>
  <c r="AJ138" i="28"/>
  <c r="U138" i="28"/>
  <c r="T138" i="28"/>
  <c r="K138" i="28"/>
  <c r="AJ137" i="28"/>
  <c r="T137" i="28"/>
  <c r="AK136" i="28"/>
  <c r="AA136" i="28" s="1"/>
  <c r="AJ136" i="28"/>
  <c r="U136" i="28"/>
  <c r="K136" i="28" s="1"/>
  <c r="T136" i="28"/>
  <c r="AJ135" i="28"/>
  <c r="T135" i="28"/>
  <c r="AK134" i="28"/>
  <c r="AJ134" i="28"/>
  <c r="AA134" i="28"/>
  <c r="U134" i="28"/>
  <c r="T134" i="28"/>
  <c r="K134" i="28"/>
  <c r="AJ133" i="28"/>
  <c r="T133" i="28"/>
  <c r="AK132" i="28"/>
  <c r="AA132" i="28" s="1"/>
  <c r="AJ132" i="28"/>
  <c r="U132" i="28"/>
  <c r="K132" i="28" s="1"/>
  <c r="T132" i="28"/>
  <c r="AJ131" i="28"/>
  <c r="T131" i="28"/>
  <c r="AK130" i="28"/>
  <c r="AA130" i="28" s="1"/>
  <c r="AJ130" i="28"/>
  <c r="U130" i="28"/>
  <c r="K130" i="28" s="1"/>
  <c r="T130" i="28"/>
  <c r="AJ129" i="28"/>
  <c r="T129" i="28"/>
  <c r="AK128" i="28"/>
  <c r="AA128" i="28" s="1"/>
  <c r="AJ128" i="28"/>
  <c r="U128" i="28"/>
  <c r="T128" i="28"/>
  <c r="K128" i="28"/>
  <c r="AJ127" i="28"/>
  <c r="T127" i="28"/>
  <c r="AK126" i="28"/>
  <c r="AA126" i="28" s="1"/>
  <c r="AJ126" i="28"/>
  <c r="U126" i="28"/>
  <c r="K126" i="28" s="1"/>
  <c r="T126" i="28"/>
  <c r="AJ125" i="28"/>
  <c r="T125" i="28"/>
  <c r="AK124" i="28"/>
  <c r="AJ124" i="28"/>
  <c r="AA124" i="28"/>
  <c r="U124" i="28"/>
  <c r="K124" i="28" s="1"/>
  <c r="T124" i="28"/>
  <c r="AJ123" i="28"/>
  <c r="T123" i="28"/>
  <c r="AK122" i="28"/>
  <c r="AA122" i="28" s="1"/>
  <c r="AJ122" i="28"/>
  <c r="U122" i="28"/>
  <c r="K122" i="28" s="1"/>
  <c r="T122" i="28"/>
  <c r="AJ121" i="28"/>
  <c r="T121" i="28"/>
  <c r="AK120" i="28"/>
  <c r="AA120" i="28" s="1"/>
  <c r="AJ120" i="28"/>
  <c r="U120" i="28"/>
  <c r="K120" i="28" s="1"/>
  <c r="T120" i="28"/>
  <c r="AJ119" i="28"/>
  <c r="T119" i="28"/>
  <c r="AK118" i="28"/>
  <c r="AA118" i="28" s="1"/>
  <c r="AJ118" i="28"/>
  <c r="U118" i="28"/>
  <c r="K118" i="28" s="1"/>
  <c r="T118" i="28"/>
  <c r="AJ117" i="28"/>
  <c r="T117" i="28"/>
  <c r="AK116" i="28"/>
  <c r="AA116" i="28" s="1"/>
  <c r="AJ116" i="28"/>
  <c r="U116" i="28"/>
  <c r="K116" i="28" s="1"/>
  <c r="T116" i="28"/>
  <c r="AJ115" i="28"/>
  <c r="T115" i="28"/>
  <c r="AK114" i="28"/>
  <c r="AA114" i="28" s="1"/>
  <c r="AJ114" i="28"/>
  <c r="U114" i="28"/>
  <c r="T114" i="28"/>
  <c r="K114" i="28"/>
  <c r="AJ113" i="28"/>
  <c r="T113" i="28"/>
  <c r="AK112" i="28"/>
  <c r="AA112" i="28" s="1"/>
  <c r="AJ112" i="28"/>
  <c r="U112" i="28"/>
  <c r="K112" i="28" s="1"/>
  <c r="T112" i="28"/>
  <c r="AJ111" i="28"/>
  <c r="T111" i="28"/>
  <c r="AK110" i="28"/>
  <c r="AJ110" i="28"/>
  <c r="AA110" i="28"/>
  <c r="U110" i="28"/>
  <c r="K110" i="28" s="1"/>
  <c r="T110" i="28"/>
  <c r="AJ109" i="28"/>
  <c r="T109" i="28"/>
  <c r="AK108" i="28"/>
  <c r="AJ108" i="28"/>
  <c r="U108" i="28"/>
  <c r="K108" i="28" s="1"/>
  <c r="T108" i="28"/>
  <c r="AJ107" i="28"/>
  <c r="T107" i="28"/>
  <c r="AK106" i="28"/>
  <c r="AA106" i="28" s="1"/>
  <c r="AJ106" i="28"/>
  <c r="U106" i="28"/>
  <c r="T106" i="28"/>
  <c r="AJ105" i="28"/>
  <c r="T105" i="28"/>
  <c r="AK96" i="28"/>
  <c r="AA96" i="28" s="1"/>
  <c r="AJ96" i="28"/>
  <c r="U96" i="28"/>
  <c r="T96" i="28"/>
  <c r="K96" i="28"/>
  <c r="AJ95" i="28"/>
  <c r="T95" i="28"/>
  <c r="AK94" i="28"/>
  <c r="AA94" i="28" s="1"/>
  <c r="AJ94" i="28"/>
  <c r="U94" i="28"/>
  <c r="K94" i="28" s="1"/>
  <c r="T94" i="28"/>
  <c r="AJ93" i="28"/>
  <c r="T93" i="28"/>
  <c r="AK92" i="28"/>
  <c r="AJ92" i="28"/>
  <c r="AA92" i="28"/>
  <c r="U92" i="28"/>
  <c r="K92" i="28" s="1"/>
  <c r="T92" i="28"/>
  <c r="AJ91" i="28"/>
  <c r="T91" i="28"/>
  <c r="AK90" i="28"/>
  <c r="AA90" i="28" s="1"/>
  <c r="AJ90" i="28"/>
  <c r="U90" i="28"/>
  <c r="K90" i="28" s="1"/>
  <c r="T90" i="28"/>
  <c r="AJ89" i="28"/>
  <c r="T89" i="28"/>
  <c r="AK88" i="28"/>
  <c r="AA88" i="28" s="1"/>
  <c r="AJ88" i="28"/>
  <c r="U88" i="28"/>
  <c r="K88" i="28" s="1"/>
  <c r="T88" i="28"/>
  <c r="AJ87" i="28"/>
  <c r="T87" i="28"/>
  <c r="AK86" i="28"/>
  <c r="AA86" i="28" s="1"/>
  <c r="AJ86" i="28"/>
  <c r="U86" i="28"/>
  <c r="K86" i="28" s="1"/>
  <c r="T86" i="28"/>
  <c r="AJ85" i="28"/>
  <c r="T85" i="28"/>
  <c r="AK84" i="28"/>
  <c r="AJ84" i="28"/>
  <c r="AA84" i="28"/>
  <c r="U84" i="28"/>
  <c r="K84" i="28" s="1"/>
  <c r="T84" i="28"/>
  <c r="AJ83" i="28"/>
  <c r="T83" i="28"/>
  <c r="AK82" i="28"/>
  <c r="AA82" i="28" s="1"/>
  <c r="AJ82" i="28"/>
  <c r="U82" i="28"/>
  <c r="T82" i="28"/>
  <c r="K82" i="28"/>
  <c r="AJ81" i="28"/>
  <c r="T81" i="28"/>
  <c r="AK80" i="28"/>
  <c r="AA80" i="28" s="1"/>
  <c r="AJ80" i="28"/>
  <c r="U80" i="28"/>
  <c r="K80" i="28" s="1"/>
  <c r="T80" i="28"/>
  <c r="AJ79" i="28"/>
  <c r="T79" i="28"/>
  <c r="AK78" i="28"/>
  <c r="AJ78" i="28"/>
  <c r="AA78" i="28"/>
  <c r="U78" i="28"/>
  <c r="T78" i="28"/>
  <c r="K78" i="28"/>
  <c r="AJ77" i="28"/>
  <c r="T77" i="28"/>
  <c r="AK76" i="28"/>
  <c r="AA76" i="28" s="1"/>
  <c r="AJ76" i="28"/>
  <c r="U76" i="28"/>
  <c r="T76" i="28"/>
  <c r="K76" i="28"/>
  <c r="AJ75" i="28"/>
  <c r="T75" i="28"/>
  <c r="AK74" i="28"/>
  <c r="AJ74" i="28"/>
  <c r="AA74" i="28"/>
  <c r="U74" i="28"/>
  <c r="K74" i="28" s="1"/>
  <c r="T74" i="28"/>
  <c r="AJ73" i="28"/>
  <c r="T73" i="28"/>
  <c r="AK72" i="28"/>
  <c r="AJ72" i="28"/>
  <c r="AA72" i="28"/>
  <c r="U72" i="28"/>
  <c r="T72" i="28"/>
  <c r="K72" i="28"/>
  <c r="AJ71" i="28"/>
  <c r="T71" i="28"/>
  <c r="AK70" i="28"/>
  <c r="AA70" i="28" s="1"/>
  <c r="AJ70" i="28"/>
  <c r="U70" i="28"/>
  <c r="K70" i="28" s="1"/>
  <c r="T70" i="28"/>
  <c r="AJ69" i="28"/>
  <c r="T69" i="28"/>
  <c r="AK68" i="28"/>
  <c r="AA68" i="28" s="1"/>
  <c r="AJ68" i="28"/>
  <c r="U68" i="28"/>
  <c r="T68" i="28"/>
  <c r="K68" i="28"/>
  <c r="AJ67" i="28"/>
  <c r="T67" i="28"/>
  <c r="AK66" i="28"/>
  <c r="AA66" i="28" s="1"/>
  <c r="AJ66" i="28"/>
  <c r="U66" i="28"/>
  <c r="K66" i="28" s="1"/>
  <c r="T66" i="28"/>
  <c r="AJ65" i="28"/>
  <c r="T65" i="28"/>
  <c r="AK64" i="28"/>
  <c r="AA64" i="28" s="1"/>
  <c r="AJ64" i="28"/>
  <c r="U64" i="28"/>
  <c r="K64" i="28" s="1"/>
  <c r="T64" i="28"/>
  <c r="AJ63" i="28"/>
  <c r="T63" i="28"/>
  <c r="AK62" i="28"/>
  <c r="AA62" i="28" s="1"/>
  <c r="AJ62" i="28"/>
  <c r="U62" i="28"/>
  <c r="K62" i="28" s="1"/>
  <c r="T62" i="28"/>
  <c r="AJ61" i="28"/>
  <c r="T61" i="28"/>
  <c r="AK60" i="28"/>
  <c r="AJ60" i="28"/>
  <c r="AA60" i="28"/>
  <c r="U60" i="28"/>
  <c r="T60" i="28"/>
  <c r="K60" i="28"/>
  <c r="AJ59" i="28"/>
  <c r="T59" i="28"/>
  <c r="AK58" i="28"/>
  <c r="AA58" i="28" s="1"/>
  <c r="AJ58" i="28"/>
  <c r="U58" i="28"/>
  <c r="K58" i="28" s="1"/>
  <c r="T58" i="28"/>
  <c r="AJ57" i="28"/>
  <c r="T57" i="28"/>
  <c r="AK56" i="28"/>
  <c r="AJ56" i="28"/>
  <c r="U56" i="28"/>
  <c r="K56" i="28" s="1"/>
  <c r="T56" i="28"/>
  <c r="AJ55" i="28"/>
  <c r="T55" i="28"/>
  <c r="AK47" i="28"/>
  <c r="AA47" i="28" s="1"/>
  <c r="AJ47" i="28"/>
  <c r="U47" i="28"/>
  <c r="T47" i="28"/>
  <c r="K47" i="28"/>
  <c r="AJ46" i="28"/>
  <c r="T46" i="28"/>
  <c r="AK45" i="28"/>
  <c r="AJ45" i="28"/>
  <c r="AA45" i="28"/>
  <c r="U45" i="28"/>
  <c r="T45" i="28"/>
  <c r="K45" i="28"/>
  <c r="AJ44" i="28"/>
  <c r="T44" i="28"/>
  <c r="AK43" i="28"/>
  <c r="AA43" i="28" s="1"/>
  <c r="AJ43" i="28"/>
  <c r="U43" i="28"/>
  <c r="K43" i="28" s="1"/>
  <c r="T43" i="28"/>
  <c r="AJ42" i="28"/>
  <c r="T42" i="28"/>
  <c r="AK41" i="28"/>
  <c r="AA41" i="28" s="1"/>
  <c r="AJ41" i="28"/>
  <c r="U41" i="28"/>
  <c r="T41" i="28"/>
  <c r="K41" i="28"/>
  <c r="AJ40" i="28"/>
  <c r="T40" i="28"/>
  <c r="AK39" i="28"/>
  <c r="AA39" i="28" s="1"/>
  <c r="AJ39" i="28"/>
  <c r="U39" i="28"/>
  <c r="K39" i="28" s="1"/>
  <c r="T39" i="28"/>
  <c r="AJ38" i="28"/>
  <c r="T38" i="28"/>
  <c r="AK37" i="28"/>
  <c r="AJ37" i="28"/>
  <c r="AA37" i="28"/>
  <c r="U37" i="28"/>
  <c r="K37" i="28" s="1"/>
  <c r="T37" i="28"/>
  <c r="AJ36" i="28"/>
  <c r="T36" i="28"/>
  <c r="AK35" i="28"/>
  <c r="AA35" i="28" s="1"/>
  <c r="AJ35" i="28"/>
  <c r="U35" i="28"/>
  <c r="K35" i="28" s="1"/>
  <c r="T35" i="28"/>
  <c r="AJ34" i="28"/>
  <c r="T34" i="28"/>
  <c r="AK33" i="28"/>
  <c r="AA33" i="28" s="1"/>
  <c r="AJ33" i="28"/>
  <c r="U33" i="28"/>
  <c r="T33" i="28"/>
  <c r="K33" i="28"/>
  <c r="AJ32" i="28"/>
  <c r="T32" i="28"/>
  <c r="AK31" i="28"/>
  <c r="AA31" i="28" s="1"/>
  <c r="AJ31" i="28"/>
  <c r="U31" i="28"/>
  <c r="T31" i="28"/>
  <c r="K31" i="28"/>
  <c r="AJ30" i="28"/>
  <c r="T30" i="28"/>
  <c r="AK29" i="28"/>
  <c r="AA29" i="28" s="1"/>
  <c r="AJ29" i="28"/>
  <c r="U29" i="28"/>
  <c r="T29" i="28"/>
  <c r="K29" i="28"/>
  <c r="AJ28" i="28"/>
  <c r="T28" i="28"/>
  <c r="AK27" i="28"/>
  <c r="AA27" i="28" s="1"/>
  <c r="AJ27" i="28"/>
  <c r="U27" i="28"/>
  <c r="T27" i="28"/>
  <c r="K27" i="28"/>
  <c r="AJ26" i="28"/>
  <c r="T26" i="28"/>
  <c r="AK25" i="28"/>
  <c r="AA25" i="28" s="1"/>
  <c r="AJ25" i="28"/>
  <c r="U25" i="28"/>
  <c r="K25" i="28" s="1"/>
  <c r="T25" i="28"/>
  <c r="AJ24" i="28"/>
  <c r="T24" i="28"/>
  <c r="AK23" i="28"/>
  <c r="AJ23" i="28"/>
  <c r="AA23" i="28"/>
  <c r="U23" i="28"/>
  <c r="K23" i="28" s="1"/>
  <c r="T23" i="28"/>
  <c r="AJ22" i="28"/>
  <c r="T22" i="28"/>
  <c r="AK21" i="28"/>
  <c r="AA21" i="28" s="1"/>
  <c r="AJ21" i="28"/>
  <c r="U21" i="28"/>
  <c r="T21" i="28"/>
  <c r="K21" i="28"/>
  <c r="AJ20" i="28"/>
  <c r="T20" i="28"/>
  <c r="AK19" i="28"/>
  <c r="AA19" i="28" s="1"/>
  <c r="AJ19" i="28"/>
  <c r="U19" i="28"/>
  <c r="K19" i="28" s="1"/>
  <c r="T19" i="28"/>
  <c r="AJ18" i="28"/>
  <c r="T18" i="28"/>
  <c r="AK17" i="28"/>
  <c r="AJ17" i="28"/>
  <c r="U17" i="28"/>
  <c r="K17" i="28" s="1"/>
  <c r="T17" i="28"/>
  <c r="AJ16" i="28"/>
  <c r="T16" i="28"/>
  <c r="M16" i="28"/>
  <c r="C9" i="28"/>
  <c r="N8" i="28"/>
  <c r="N7" i="28"/>
  <c r="V16" i="28" s="1"/>
  <c r="N6" i="28"/>
  <c r="AR3" i="28"/>
  <c r="AR5" i="28" s="1"/>
  <c r="N3" i="28"/>
  <c r="AK196" i="27"/>
  <c r="AA196" i="27" s="1"/>
  <c r="AJ196" i="27"/>
  <c r="U196" i="27"/>
  <c r="T196" i="27"/>
  <c r="K196" i="27"/>
  <c r="AJ195" i="27"/>
  <c r="T195" i="27"/>
  <c r="AK194" i="27"/>
  <c r="AA194" i="27" s="1"/>
  <c r="AJ194" i="27"/>
  <c r="U194" i="27"/>
  <c r="K194" i="27" s="1"/>
  <c r="T194" i="27"/>
  <c r="AJ193" i="27"/>
  <c r="T193" i="27"/>
  <c r="AK192" i="27"/>
  <c r="AA192" i="27" s="1"/>
  <c r="AJ192" i="27"/>
  <c r="U192" i="27"/>
  <c r="K192" i="27" s="1"/>
  <c r="T192" i="27"/>
  <c r="AJ191" i="27"/>
  <c r="T191" i="27"/>
  <c r="AK190" i="27"/>
  <c r="AJ190" i="27"/>
  <c r="AA190" i="27"/>
  <c r="U190" i="27"/>
  <c r="T190" i="27"/>
  <c r="K190" i="27"/>
  <c r="AJ189" i="27"/>
  <c r="T189" i="27"/>
  <c r="AK188" i="27"/>
  <c r="AA188" i="27" s="1"/>
  <c r="AJ188" i="27"/>
  <c r="U188" i="27"/>
  <c r="K188" i="27" s="1"/>
  <c r="T188" i="27"/>
  <c r="AJ187" i="27"/>
  <c r="T187" i="27"/>
  <c r="AK186" i="27"/>
  <c r="AJ186" i="27"/>
  <c r="AA186" i="27"/>
  <c r="U186" i="27"/>
  <c r="K186" i="27" s="1"/>
  <c r="T186" i="27"/>
  <c r="AJ185" i="27"/>
  <c r="T185" i="27"/>
  <c r="AK184" i="27"/>
  <c r="AA184" i="27" s="1"/>
  <c r="AJ184" i="27"/>
  <c r="U184" i="27"/>
  <c r="K184" i="27" s="1"/>
  <c r="T184" i="27"/>
  <c r="AJ183" i="27"/>
  <c r="T183" i="27"/>
  <c r="AK182" i="27"/>
  <c r="AJ182" i="27"/>
  <c r="AA182" i="27"/>
  <c r="U182" i="27"/>
  <c r="K182" i="27" s="1"/>
  <c r="T182" i="27"/>
  <c r="AJ181" i="27"/>
  <c r="T181" i="27"/>
  <c r="AK180" i="27"/>
  <c r="AA180" i="27" s="1"/>
  <c r="AJ180" i="27"/>
  <c r="U180" i="27"/>
  <c r="T180" i="27"/>
  <c r="K180" i="27"/>
  <c r="AJ179" i="27"/>
  <c r="T179" i="27"/>
  <c r="AK178" i="27"/>
  <c r="AA178" i="27" s="1"/>
  <c r="AJ178" i="27"/>
  <c r="U178" i="27"/>
  <c r="K178" i="27" s="1"/>
  <c r="T178" i="27"/>
  <c r="AJ177" i="27"/>
  <c r="T177" i="27"/>
  <c r="AK176" i="27"/>
  <c r="AA176" i="27" s="1"/>
  <c r="AJ176" i="27"/>
  <c r="U176" i="27"/>
  <c r="K176" i="27" s="1"/>
  <c r="T176" i="27"/>
  <c r="AJ175" i="27"/>
  <c r="T175" i="27"/>
  <c r="AK174" i="27"/>
  <c r="AA174" i="27" s="1"/>
  <c r="AJ174" i="27"/>
  <c r="U174" i="27"/>
  <c r="T174" i="27"/>
  <c r="K174" i="27"/>
  <c r="AJ173" i="27"/>
  <c r="T173" i="27"/>
  <c r="AK172" i="27"/>
  <c r="AA172" i="27" s="1"/>
  <c r="AJ172" i="27"/>
  <c r="U172" i="27"/>
  <c r="T172" i="27"/>
  <c r="K172" i="27"/>
  <c r="AJ171" i="27"/>
  <c r="T171" i="27"/>
  <c r="AK170" i="27"/>
  <c r="AJ170" i="27"/>
  <c r="AA170" i="27"/>
  <c r="U170" i="27"/>
  <c r="K170" i="27" s="1"/>
  <c r="T170" i="27"/>
  <c r="AJ169" i="27"/>
  <c r="T169" i="27"/>
  <c r="AK168" i="27"/>
  <c r="AJ168" i="27"/>
  <c r="AA168" i="27"/>
  <c r="U168" i="27"/>
  <c r="K168" i="27" s="1"/>
  <c r="T168" i="27"/>
  <c r="AJ167" i="27"/>
  <c r="T167" i="27"/>
  <c r="AK166" i="27"/>
  <c r="AJ166" i="27"/>
  <c r="AA166" i="27"/>
  <c r="U166" i="27"/>
  <c r="K166" i="27" s="1"/>
  <c r="T166" i="27"/>
  <c r="AJ165" i="27"/>
  <c r="T165" i="27"/>
  <c r="AK164" i="27"/>
  <c r="AA164" i="27" s="1"/>
  <c r="AJ164" i="27"/>
  <c r="U164" i="27"/>
  <c r="K164" i="27" s="1"/>
  <c r="T164" i="27"/>
  <c r="AJ163" i="27"/>
  <c r="T163" i="27"/>
  <c r="AK162" i="27"/>
  <c r="AA162" i="27" s="1"/>
  <c r="AJ162" i="27"/>
  <c r="U162" i="27"/>
  <c r="K162" i="27" s="1"/>
  <c r="T162" i="27"/>
  <c r="AJ161" i="27"/>
  <c r="T161" i="27"/>
  <c r="AK160" i="27"/>
  <c r="AA160" i="27" s="1"/>
  <c r="AJ160" i="27"/>
  <c r="U160" i="27"/>
  <c r="T160" i="27"/>
  <c r="K160" i="27"/>
  <c r="AJ159" i="27"/>
  <c r="T159" i="27"/>
  <c r="AK158" i="27"/>
  <c r="AA158" i="27" s="1"/>
  <c r="AJ158" i="27"/>
  <c r="U158" i="27"/>
  <c r="K158" i="27" s="1"/>
  <c r="T158" i="27"/>
  <c r="AJ157" i="27"/>
  <c r="T157" i="27"/>
  <c r="AK156" i="27"/>
  <c r="AJ156" i="27"/>
  <c r="U156" i="27"/>
  <c r="T156" i="27"/>
  <c r="K156" i="27"/>
  <c r="AJ155" i="27"/>
  <c r="T155" i="27"/>
  <c r="AK146" i="27"/>
  <c r="AA146" i="27" s="1"/>
  <c r="AJ146" i="27"/>
  <c r="U146" i="27"/>
  <c r="K146" i="27" s="1"/>
  <c r="T146" i="27"/>
  <c r="AJ145" i="27"/>
  <c r="T145" i="27"/>
  <c r="AK144" i="27"/>
  <c r="AJ144" i="27"/>
  <c r="AA144" i="27"/>
  <c r="U144" i="27"/>
  <c r="K144" i="27" s="1"/>
  <c r="T144" i="27"/>
  <c r="AJ143" i="27"/>
  <c r="T143" i="27"/>
  <c r="AK142" i="27"/>
  <c r="AA142" i="27" s="1"/>
  <c r="AJ142" i="27"/>
  <c r="U142" i="27"/>
  <c r="K142" i="27" s="1"/>
  <c r="T142" i="27"/>
  <c r="AJ141" i="27"/>
  <c r="T141" i="27"/>
  <c r="AK140" i="27"/>
  <c r="AA140" i="27" s="1"/>
  <c r="AJ140" i="27"/>
  <c r="U140" i="27"/>
  <c r="K140" i="27" s="1"/>
  <c r="T140" i="27"/>
  <c r="AJ139" i="27"/>
  <c r="T139" i="27"/>
  <c r="AK138" i="27"/>
  <c r="AJ138" i="27"/>
  <c r="AA138" i="27"/>
  <c r="U138" i="27"/>
  <c r="K138" i="27" s="1"/>
  <c r="T138" i="27"/>
  <c r="AJ137" i="27"/>
  <c r="T137" i="27"/>
  <c r="AK136" i="27"/>
  <c r="AA136" i="27" s="1"/>
  <c r="AJ136" i="27"/>
  <c r="U136" i="27"/>
  <c r="K136" i="27" s="1"/>
  <c r="T136" i="27"/>
  <c r="AJ135" i="27"/>
  <c r="T135" i="27"/>
  <c r="AK134" i="27"/>
  <c r="AA134" i="27" s="1"/>
  <c r="AJ134" i="27"/>
  <c r="U134" i="27"/>
  <c r="K134" i="27" s="1"/>
  <c r="T134" i="27"/>
  <c r="AJ133" i="27"/>
  <c r="T133" i="27"/>
  <c r="AK132" i="27"/>
  <c r="AA132" i="27" s="1"/>
  <c r="AJ132" i="27"/>
  <c r="U132" i="27"/>
  <c r="T132" i="27"/>
  <c r="K132" i="27"/>
  <c r="AJ131" i="27"/>
  <c r="T131" i="27"/>
  <c r="AK130" i="27"/>
  <c r="AA130" i="27" s="1"/>
  <c r="AJ130" i="27"/>
  <c r="U130" i="27"/>
  <c r="T130" i="27"/>
  <c r="K130" i="27"/>
  <c r="AJ129" i="27"/>
  <c r="T129" i="27"/>
  <c r="AK128" i="27"/>
  <c r="AA128" i="27" s="1"/>
  <c r="AJ128" i="27"/>
  <c r="U128" i="27"/>
  <c r="K128" i="27" s="1"/>
  <c r="T128" i="27"/>
  <c r="AJ127" i="27"/>
  <c r="T127" i="27"/>
  <c r="AK126" i="27"/>
  <c r="AA126" i="27" s="1"/>
  <c r="AJ126" i="27"/>
  <c r="U126" i="27"/>
  <c r="K126" i="27" s="1"/>
  <c r="T126" i="27"/>
  <c r="AJ125" i="27"/>
  <c r="T125" i="27"/>
  <c r="AK124" i="27"/>
  <c r="AJ124" i="27"/>
  <c r="AA124" i="27"/>
  <c r="U124" i="27"/>
  <c r="K124" i="27" s="1"/>
  <c r="T124" i="27"/>
  <c r="AJ123" i="27"/>
  <c r="T123" i="27"/>
  <c r="AK122" i="27"/>
  <c r="AA122" i="27" s="1"/>
  <c r="AJ122" i="27"/>
  <c r="U122" i="27"/>
  <c r="K122" i="27" s="1"/>
  <c r="T122" i="27"/>
  <c r="AJ121" i="27"/>
  <c r="T121" i="27"/>
  <c r="AK120" i="27"/>
  <c r="AJ120" i="27"/>
  <c r="AA120" i="27"/>
  <c r="U120" i="27"/>
  <c r="T120" i="27"/>
  <c r="K120" i="27"/>
  <c r="AJ119" i="27"/>
  <c r="T119" i="27"/>
  <c r="AK118" i="27"/>
  <c r="AA118" i="27" s="1"/>
  <c r="AJ118" i="27"/>
  <c r="U118" i="27"/>
  <c r="K118" i="27" s="1"/>
  <c r="T118" i="27"/>
  <c r="AJ117" i="27"/>
  <c r="T117" i="27"/>
  <c r="AK116" i="27"/>
  <c r="AA116" i="27" s="1"/>
  <c r="AJ116" i="27"/>
  <c r="U116" i="27"/>
  <c r="K116" i="27" s="1"/>
  <c r="T116" i="27"/>
  <c r="AJ115" i="27"/>
  <c r="T115" i="27"/>
  <c r="AK114" i="27"/>
  <c r="AA114" i="27" s="1"/>
  <c r="AJ114" i="27"/>
  <c r="U114" i="27"/>
  <c r="K114" i="27" s="1"/>
  <c r="T114" i="27"/>
  <c r="AJ113" i="27"/>
  <c r="T113" i="27"/>
  <c r="AK112" i="27"/>
  <c r="AJ112" i="27"/>
  <c r="AA112" i="27"/>
  <c r="U112" i="27"/>
  <c r="K112" i="27" s="1"/>
  <c r="T112" i="27"/>
  <c r="AJ111" i="27"/>
  <c r="T111" i="27"/>
  <c r="AK110" i="27"/>
  <c r="AA110" i="27" s="1"/>
  <c r="AJ110" i="27"/>
  <c r="U110" i="27"/>
  <c r="K110" i="27" s="1"/>
  <c r="T110" i="27"/>
  <c r="AJ109" i="27"/>
  <c r="T109" i="27"/>
  <c r="AK108" i="27"/>
  <c r="AA108" i="27" s="1"/>
  <c r="AJ108" i="27"/>
  <c r="U108" i="27"/>
  <c r="K108" i="27" s="1"/>
  <c r="T108" i="27"/>
  <c r="AJ107" i="27"/>
  <c r="T107" i="27"/>
  <c r="AK106" i="27"/>
  <c r="AJ106" i="27"/>
  <c r="U106" i="27"/>
  <c r="K106" i="27" s="1"/>
  <c r="T106" i="27"/>
  <c r="AJ105" i="27"/>
  <c r="T105" i="27"/>
  <c r="AK96" i="27"/>
  <c r="AJ96" i="27"/>
  <c r="AA96" i="27"/>
  <c r="U96" i="27"/>
  <c r="T96" i="27"/>
  <c r="K96" i="27"/>
  <c r="AJ95" i="27"/>
  <c r="T95" i="27"/>
  <c r="AK94" i="27"/>
  <c r="AA94" i="27" s="1"/>
  <c r="AJ94" i="27"/>
  <c r="U94" i="27"/>
  <c r="K94" i="27" s="1"/>
  <c r="T94" i="27"/>
  <c r="AJ93" i="27"/>
  <c r="T93" i="27"/>
  <c r="AK92" i="27"/>
  <c r="AJ92" i="27"/>
  <c r="AA92" i="27"/>
  <c r="U92" i="27"/>
  <c r="K92" i="27" s="1"/>
  <c r="T92" i="27"/>
  <c r="AJ91" i="27"/>
  <c r="T91" i="27"/>
  <c r="AK90" i="27"/>
  <c r="AA90" i="27" s="1"/>
  <c r="AJ90" i="27"/>
  <c r="U90" i="27"/>
  <c r="T90" i="27"/>
  <c r="K90" i="27"/>
  <c r="AJ89" i="27"/>
  <c r="T89" i="27"/>
  <c r="AK88" i="27"/>
  <c r="AA88" i="27" s="1"/>
  <c r="AJ88" i="27"/>
  <c r="U88" i="27"/>
  <c r="K88" i="27" s="1"/>
  <c r="T88" i="27"/>
  <c r="AJ87" i="27"/>
  <c r="T87" i="27"/>
  <c r="AK86" i="27"/>
  <c r="AJ86" i="27"/>
  <c r="AA86" i="27"/>
  <c r="U86" i="27"/>
  <c r="K86" i="27" s="1"/>
  <c r="T86" i="27"/>
  <c r="AJ85" i="27"/>
  <c r="T85" i="27"/>
  <c r="AK84" i="27"/>
  <c r="AA84" i="27" s="1"/>
  <c r="AJ84" i="27"/>
  <c r="U84" i="27"/>
  <c r="T84" i="27"/>
  <c r="K84" i="27"/>
  <c r="AJ83" i="27"/>
  <c r="T83" i="27"/>
  <c r="AK82" i="27"/>
  <c r="AJ82" i="27"/>
  <c r="AA82" i="27"/>
  <c r="U82" i="27"/>
  <c r="K82" i="27" s="1"/>
  <c r="T82" i="27"/>
  <c r="AJ81" i="27"/>
  <c r="T81" i="27"/>
  <c r="AK80" i="27"/>
  <c r="AJ80" i="27"/>
  <c r="AA80" i="27"/>
  <c r="U80" i="27"/>
  <c r="T80" i="27"/>
  <c r="K80" i="27"/>
  <c r="AJ79" i="27"/>
  <c r="T79" i="27"/>
  <c r="AK78" i="27"/>
  <c r="AA78" i="27" s="1"/>
  <c r="AJ78" i="27"/>
  <c r="U78" i="27"/>
  <c r="K78" i="27" s="1"/>
  <c r="T78" i="27"/>
  <c r="AJ77" i="27"/>
  <c r="T77" i="27"/>
  <c r="AK76" i="27"/>
  <c r="AA76" i="27" s="1"/>
  <c r="AJ76" i="27"/>
  <c r="U76" i="27"/>
  <c r="T76" i="27"/>
  <c r="K76" i="27"/>
  <c r="AJ75" i="27"/>
  <c r="T75" i="27"/>
  <c r="AK74" i="27"/>
  <c r="AA74" i="27" s="1"/>
  <c r="AJ74" i="27"/>
  <c r="U74" i="27"/>
  <c r="K74" i="27" s="1"/>
  <c r="T74" i="27"/>
  <c r="AJ73" i="27"/>
  <c r="T73" i="27"/>
  <c r="AK72" i="27"/>
  <c r="AA72" i="27" s="1"/>
  <c r="AJ72" i="27"/>
  <c r="U72" i="27"/>
  <c r="K72" i="27" s="1"/>
  <c r="T72" i="27"/>
  <c r="AJ71" i="27"/>
  <c r="T71" i="27"/>
  <c r="AK70" i="27"/>
  <c r="AA70" i="27" s="1"/>
  <c r="AJ70" i="27"/>
  <c r="U70" i="27"/>
  <c r="T70" i="27"/>
  <c r="K70" i="27"/>
  <c r="AJ69" i="27"/>
  <c r="T69" i="27"/>
  <c r="AK68" i="27"/>
  <c r="AJ68" i="27"/>
  <c r="AA68" i="27"/>
  <c r="U68" i="27"/>
  <c r="T68" i="27"/>
  <c r="K68" i="27"/>
  <c r="AJ67" i="27"/>
  <c r="T67" i="27"/>
  <c r="AK66" i="27"/>
  <c r="AA66" i="27" s="1"/>
  <c r="AJ66" i="27"/>
  <c r="U66" i="27"/>
  <c r="K66" i="27" s="1"/>
  <c r="T66" i="27"/>
  <c r="AJ65" i="27"/>
  <c r="T65" i="27"/>
  <c r="AK64" i="27"/>
  <c r="AA64" i="27" s="1"/>
  <c r="AJ64" i="27"/>
  <c r="U64" i="27"/>
  <c r="K64" i="27" s="1"/>
  <c r="T64" i="27"/>
  <c r="AJ63" i="27"/>
  <c r="T63" i="27"/>
  <c r="AK62" i="27"/>
  <c r="AA62" i="27" s="1"/>
  <c r="AJ62" i="27"/>
  <c r="U62" i="27"/>
  <c r="K62" i="27" s="1"/>
  <c r="T62" i="27"/>
  <c r="AJ61" i="27"/>
  <c r="T61" i="27"/>
  <c r="AK60" i="27"/>
  <c r="AJ60" i="27"/>
  <c r="AA60" i="27"/>
  <c r="U60" i="27"/>
  <c r="T60" i="27"/>
  <c r="K60" i="27"/>
  <c r="AJ59" i="27"/>
  <c r="T59" i="27"/>
  <c r="AK58" i="27"/>
  <c r="AJ58" i="27"/>
  <c r="AA58" i="27"/>
  <c r="U58" i="27"/>
  <c r="K58" i="27" s="1"/>
  <c r="T58" i="27"/>
  <c r="AJ57" i="27"/>
  <c r="T57" i="27"/>
  <c r="AK56" i="27"/>
  <c r="AJ56" i="27"/>
  <c r="AA56" i="27"/>
  <c r="U56" i="27"/>
  <c r="K56" i="27" s="1"/>
  <c r="T56" i="27"/>
  <c r="AJ55" i="27"/>
  <c r="T55" i="27"/>
  <c r="AK47" i="27"/>
  <c r="AA47" i="27" s="1"/>
  <c r="AJ47" i="27"/>
  <c r="U47" i="27"/>
  <c r="T47" i="27"/>
  <c r="K47" i="27"/>
  <c r="AJ46" i="27"/>
  <c r="T46" i="27"/>
  <c r="AK45" i="27"/>
  <c r="AA45" i="27" s="1"/>
  <c r="AJ45" i="27"/>
  <c r="U45" i="27"/>
  <c r="T45" i="27"/>
  <c r="K45" i="27"/>
  <c r="AJ44" i="27"/>
  <c r="T44" i="27"/>
  <c r="AK43" i="27"/>
  <c r="AJ43" i="27"/>
  <c r="AA43" i="27"/>
  <c r="U43" i="27"/>
  <c r="K43" i="27" s="1"/>
  <c r="T43" i="27"/>
  <c r="AJ42" i="27"/>
  <c r="T42" i="27"/>
  <c r="AK41" i="27"/>
  <c r="AA41" i="27" s="1"/>
  <c r="AJ41" i="27"/>
  <c r="U41" i="27"/>
  <c r="K41" i="27" s="1"/>
  <c r="T41" i="27"/>
  <c r="AJ40" i="27"/>
  <c r="T40" i="27"/>
  <c r="AK39" i="27"/>
  <c r="AA39" i="27" s="1"/>
  <c r="AJ39" i="27"/>
  <c r="U39" i="27"/>
  <c r="T39" i="27"/>
  <c r="K39" i="27"/>
  <c r="AJ38" i="27"/>
  <c r="T38" i="27"/>
  <c r="AK37" i="27"/>
  <c r="AA37" i="27" s="1"/>
  <c r="AJ37" i="27"/>
  <c r="U37" i="27"/>
  <c r="K37" i="27" s="1"/>
  <c r="T37" i="27"/>
  <c r="AJ36" i="27"/>
  <c r="T36" i="27"/>
  <c r="AK35" i="27"/>
  <c r="AA35" i="27" s="1"/>
  <c r="AJ35" i="27"/>
  <c r="U35" i="27"/>
  <c r="K35" i="27" s="1"/>
  <c r="T35" i="27"/>
  <c r="AJ34" i="27"/>
  <c r="T34" i="27"/>
  <c r="AK33" i="27"/>
  <c r="AJ33" i="27"/>
  <c r="AA33" i="27"/>
  <c r="U33" i="27"/>
  <c r="K33" i="27" s="1"/>
  <c r="T33" i="27"/>
  <c r="AJ32" i="27"/>
  <c r="T32" i="27"/>
  <c r="AK31" i="27"/>
  <c r="AA31" i="27" s="1"/>
  <c r="AJ31" i="27"/>
  <c r="U31" i="27"/>
  <c r="K31" i="27" s="1"/>
  <c r="T31" i="27"/>
  <c r="AJ30" i="27"/>
  <c r="T30" i="27"/>
  <c r="AK29" i="27"/>
  <c r="AA29" i="27" s="1"/>
  <c r="AJ29" i="27"/>
  <c r="U29" i="27"/>
  <c r="K29" i="27" s="1"/>
  <c r="T29" i="27"/>
  <c r="AJ28" i="27"/>
  <c r="T28" i="27"/>
  <c r="AK27" i="27"/>
  <c r="AA27" i="27" s="1"/>
  <c r="AJ27" i="27"/>
  <c r="U27" i="27"/>
  <c r="K27" i="27" s="1"/>
  <c r="T27" i="27"/>
  <c r="AJ26" i="27"/>
  <c r="T26" i="27"/>
  <c r="AK25" i="27"/>
  <c r="AA25" i="27" s="1"/>
  <c r="AJ25" i="27"/>
  <c r="U25" i="27"/>
  <c r="K25" i="27" s="1"/>
  <c r="T25" i="27"/>
  <c r="AJ24" i="27"/>
  <c r="T24" i="27"/>
  <c r="AK23" i="27"/>
  <c r="AJ23" i="27"/>
  <c r="AA23" i="27"/>
  <c r="U23" i="27"/>
  <c r="K23" i="27" s="1"/>
  <c r="T23" i="27"/>
  <c r="AJ22" i="27"/>
  <c r="T22" i="27"/>
  <c r="AK21" i="27"/>
  <c r="AA21" i="27" s="1"/>
  <c r="AJ21" i="27"/>
  <c r="U21" i="27"/>
  <c r="K21" i="27" s="1"/>
  <c r="T21" i="27"/>
  <c r="AJ20" i="27"/>
  <c r="T20" i="27"/>
  <c r="AK19" i="27"/>
  <c r="AJ19" i="27"/>
  <c r="AA19" i="27"/>
  <c r="U19" i="27"/>
  <c r="T19" i="27"/>
  <c r="K19" i="27"/>
  <c r="AJ18" i="27"/>
  <c r="T18" i="27"/>
  <c r="AK17" i="27"/>
  <c r="AA17" i="27" s="1"/>
  <c r="AJ17" i="27"/>
  <c r="U17" i="27"/>
  <c r="T17" i="27"/>
  <c r="K17" i="27"/>
  <c r="AJ16" i="27"/>
  <c r="V16" i="27"/>
  <c r="T16" i="27"/>
  <c r="M16" i="27"/>
  <c r="C12" i="27"/>
  <c r="C13" i="27" s="1"/>
  <c r="E13" i="27" s="1"/>
  <c r="D11" i="27"/>
  <c r="E10" i="27"/>
  <c r="D10" i="27"/>
  <c r="E9" i="27"/>
  <c r="D9" i="27"/>
  <c r="C9" i="27"/>
  <c r="C10" i="27" s="1"/>
  <c r="C11" i="27" s="1"/>
  <c r="E11" i="27" s="1"/>
  <c r="N8" i="27"/>
  <c r="N7" i="27"/>
  <c r="N6" i="27"/>
  <c r="AR3" i="27"/>
  <c r="AR5" i="27" s="1"/>
  <c r="N3" i="27"/>
  <c r="AK196" i="26"/>
  <c r="AA196" i="26" s="1"/>
  <c r="AJ196" i="26"/>
  <c r="U196" i="26"/>
  <c r="K196" i="26" s="1"/>
  <c r="T196" i="26"/>
  <c r="AJ195" i="26"/>
  <c r="T195" i="26"/>
  <c r="AK194" i="26"/>
  <c r="AA194" i="26" s="1"/>
  <c r="AJ194" i="26"/>
  <c r="U194" i="26"/>
  <c r="K194" i="26" s="1"/>
  <c r="T194" i="26"/>
  <c r="AJ193" i="26"/>
  <c r="T193" i="26"/>
  <c r="AK192" i="26"/>
  <c r="AA192" i="26" s="1"/>
  <c r="AJ192" i="26"/>
  <c r="U192" i="26"/>
  <c r="K192" i="26" s="1"/>
  <c r="T192" i="26"/>
  <c r="AJ191" i="26"/>
  <c r="T191" i="26"/>
  <c r="AK190" i="26"/>
  <c r="AJ190" i="26"/>
  <c r="AA190" i="26"/>
  <c r="U190" i="26"/>
  <c r="T190" i="26"/>
  <c r="K190" i="26"/>
  <c r="AJ189" i="26"/>
  <c r="T189" i="26"/>
  <c r="AK188" i="26"/>
  <c r="AA188" i="26" s="1"/>
  <c r="AJ188" i="26"/>
  <c r="U188" i="26"/>
  <c r="K188" i="26" s="1"/>
  <c r="T188" i="26"/>
  <c r="AJ187" i="26"/>
  <c r="T187" i="26"/>
  <c r="AK186" i="26"/>
  <c r="AJ186" i="26"/>
  <c r="AA186" i="26"/>
  <c r="U186" i="26"/>
  <c r="K186" i="26" s="1"/>
  <c r="T186" i="26"/>
  <c r="AJ185" i="26"/>
  <c r="T185" i="26"/>
  <c r="AK184" i="26"/>
  <c r="AJ184" i="26"/>
  <c r="AA184" i="26"/>
  <c r="U184" i="26"/>
  <c r="T184" i="26"/>
  <c r="K184" i="26"/>
  <c r="AJ183" i="26"/>
  <c r="T183" i="26"/>
  <c r="AK182" i="26"/>
  <c r="AA182" i="26" s="1"/>
  <c r="AJ182" i="26"/>
  <c r="U182" i="26"/>
  <c r="K182" i="26" s="1"/>
  <c r="T182" i="26"/>
  <c r="AJ181" i="26"/>
  <c r="T181" i="26"/>
  <c r="AK180" i="26"/>
  <c r="AA180" i="26" s="1"/>
  <c r="AJ180" i="26"/>
  <c r="U180" i="26"/>
  <c r="K180" i="26" s="1"/>
  <c r="T180" i="26"/>
  <c r="AJ179" i="26"/>
  <c r="T179" i="26"/>
  <c r="AK178" i="26"/>
  <c r="AA178" i="26" s="1"/>
  <c r="AJ178" i="26"/>
  <c r="U178" i="26"/>
  <c r="T178" i="26"/>
  <c r="K178" i="26"/>
  <c r="AJ177" i="26"/>
  <c r="T177" i="26"/>
  <c r="AK176" i="26"/>
  <c r="AA176" i="26" s="1"/>
  <c r="AJ176" i="26"/>
  <c r="U176" i="26"/>
  <c r="K176" i="26" s="1"/>
  <c r="T176" i="26"/>
  <c r="AJ175" i="26"/>
  <c r="T175" i="26"/>
  <c r="AK174" i="26"/>
  <c r="AA174" i="26" s="1"/>
  <c r="AJ174" i="26"/>
  <c r="U174" i="26"/>
  <c r="K174" i="26" s="1"/>
  <c r="T174" i="26"/>
  <c r="AJ173" i="26"/>
  <c r="T173" i="26"/>
  <c r="AK172" i="26"/>
  <c r="AA172" i="26" s="1"/>
  <c r="AJ172" i="26"/>
  <c r="U172" i="26"/>
  <c r="K172" i="26" s="1"/>
  <c r="T172" i="26"/>
  <c r="AJ171" i="26"/>
  <c r="T171" i="26"/>
  <c r="AK170" i="26"/>
  <c r="AA170" i="26" s="1"/>
  <c r="AJ170" i="26"/>
  <c r="U170" i="26"/>
  <c r="K170" i="26" s="1"/>
  <c r="T170" i="26"/>
  <c r="AJ169" i="26"/>
  <c r="T169" i="26"/>
  <c r="AK168" i="26"/>
  <c r="AA168" i="26" s="1"/>
  <c r="AJ168" i="26"/>
  <c r="U168" i="26"/>
  <c r="K168" i="26" s="1"/>
  <c r="T168" i="26"/>
  <c r="AJ167" i="26"/>
  <c r="T167" i="26"/>
  <c r="AK166" i="26"/>
  <c r="AA166" i="26" s="1"/>
  <c r="AJ166" i="26"/>
  <c r="U166" i="26"/>
  <c r="K166" i="26" s="1"/>
  <c r="T166" i="26"/>
  <c r="AJ165" i="26"/>
  <c r="T165" i="26"/>
  <c r="AK164" i="26"/>
  <c r="AA164" i="26" s="1"/>
  <c r="AJ164" i="26"/>
  <c r="U164" i="26"/>
  <c r="T164" i="26"/>
  <c r="K164" i="26"/>
  <c r="AJ163" i="26"/>
  <c r="T163" i="26"/>
  <c r="AK162" i="26"/>
  <c r="AA162" i="26" s="1"/>
  <c r="AJ162" i="26"/>
  <c r="U162" i="26"/>
  <c r="K162" i="26" s="1"/>
  <c r="T162" i="26"/>
  <c r="AJ161" i="26"/>
  <c r="T161" i="26"/>
  <c r="AK160" i="26"/>
  <c r="AJ160" i="26"/>
  <c r="AA160" i="26"/>
  <c r="U160" i="26"/>
  <c r="K160" i="26" s="1"/>
  <c r="T160" i="26"/>
  <c r="AJ159" i="26"/>
  <c r="T159" i="26"/>
  <c r="AK158" i="26"/>
  <c r="AJ158" i="26"/>
  <c r="U158" i="26"/>
  <c r="T158" i="26"/>
  <c r="K158" i="26"/>
  <c r="AJ157" i="26"/>
  <c r="T157" i="26"/>
  <c r="AK156" i="26"/>
  <c r="AJ156" i="26"/>
  <c r="AA156" i="26"/>
  <c r="U156" i="26"/>
  <c r="T156" i="26"/>
  <c r="AJ155" i="26"/>
  <c r="T155" i="26"/>
  <c r="AK146" i="26"/>
  <c r="AJ146" i="26"/>
  <c r="AA146" i="26"/>
  <c r="U146" i="26"/>
  <c r="K146" i="26" s="1"/>
  <c r="T146" i="26"/>
  <c r="AJ145" i="26"/>
  <c r="T145" i="26"/>
  <c r="AK144" i="26"/>
  <c r="AA144" i="26" s="1"/>
  <c r="AJ144" i="26"/>
  <c r="U144" i="26"/>
  <c r="K144" i="26" s="1"/>
  <c r="T144" i="26"/>
  <c r="AJ143" i="26"/>
  <c r="T143" i="26"/>
  <c r="AK142" i="26"/>
  <c r="AA142" i="26" s="1"/>
  <c r="AJ142" i="26"/>
  <c r="U142" i="26"/>
  <c r="T142" i="26"/>
  <c r="K142" i="26"/>
  <c r="AJ141" i="26"/>
  <c r="T141" i="26"/>
  <c r="AK140" i="26"/>
  <c r="AA140" i="26" s="1"/>
  <c r="AJ140" i="26"/>
  <c r="U140" i="26"/>
  <c r="T140" i="26"/>
  <c r="K140" i="26"/>
  <c r="AJ139" i="26"/>
  <c r="T139" i="26"/>
  <c r="AK138" i="26"/>
  <c r="AA138" i="26" s="1"/>
  <c r="AJ138" i="26"/>
  <c r="U138" i="26"/>
  <c r="K138" i="26" s="1"/>
  <c r="T138" i="26"/>
  <c r="AJ137" i="26"/>
  <c r="T137" i="26"/>
  <c r="AK136" i="26"/>
  <c r="AA136" i="26" s="1"/>
  <c r="AJ136" i="26"/>
  <c r="U136" i="26"/>
  <c r="K136" i="26" s="1"/>
  <c r="T136" i="26"/>
  <c r="AJ135" i="26"/>
  <c r="T135" i="26"/>
  <c r="AK134" i="26"/>
  <c r="AA134" i="26" s="1"/>
  <c r="AJ134" i="26"/>
  <c r="U134" i="26"/>
  <c r="K134" i="26" s="1"/>
  <c r="T134" i="26"/>
  <c r="AJ133" i="26"/>
  <c r="T133" i="26"/>
  <c r="AK132" i="26"/>
  <c r="AJ132" i="26"/>
  <c r="AA132" i="26"/>
  <c r="U132" i="26"/>
  <c r="K132" i="26" s="1"/>
  <c r="T132" i="26"/>
  <c r="AJ131" i="26"/>
  <c r="T131" i="26"/>
  <c r="AK130" i="26"/>
  <c r="AA130" i="26" s="1"/>
  <c r="AJ130" i="26"/>
  <c r="U130" i="26"/>
  <c r="K130" i="26" s="1"/>
  <c r="T130" i="26"/>
  <c r="AJ129" i="26"/>
  <c r="T129" i="26"/>
  <c r="AK128" i="26"/>
  <c r="AA128" i="26" s="1"/>
  <c r="AJ128" i="26"/>
  <c r="U128" i="26"/>
  <c r="K128" i="26" s="1"/>
  <c r="T128" i="26"/>
  <c r="AJ127" i="26"/>
  <c r="T127" i="26"/>
  <c r="AK126" i="26"/>
  <c r="AA126" i="26" s="1"/>
  <c r="AJ126" i="26"/>
  <c r="U126" i="26"/>
  <c r="K126" i="26" s="1"/>
  <c r="T126" i="26"/>
  <c r="AJ125" i="26"/>
  <c r="T125" i="26"/>
  <c r="AK124" i="26"/>
  <c r="AA124" i="26" s="1"/>
  <c r="AJ124" i="26"/>
  <c r="U124" i="26"/>
  <c r="K124" i="26" s="1"/>
  <c r="T124" i="26"/>
  <c r="AJ123" i="26"/>
  <c r="T123" i="26"/>
  <c r="AK122" i="26"/>
  <c r="AA122" i="26" s="1"/>
  <c r="AJ122" i="26"/>
  <c r="U122" i="26"/>
  <c r="T122" i="26"/>
  <c r="K122" i="26"/>
  <c r="AJ121" i="26"/>
  <c r="T121" i="26"/>
  <c r="AK120" i="26"/>
  <c r="AA120" i="26" s="1"/>
  <c r="AJ120" i="26"/>
  <c r="U120" i="26"/>
  <c r="K120" i="26" s="1"/>
  <c r="T120" i="26"/>
  <c r="AJ119" i="26"/>
  <c r="T119" i="26"/>
  <c r="AK118" i="26"/>
  <c r="AA118" i="26" s="1"/>
  <c r="AJ118" i="26"/>
  <c r="U118" i="26"/>
  <c r="K118" i="26" s="1"/>
  <c r="T118" i="26"/>
  <c r="AJ117" i="26"/>
  <c r="T117" i="26"/>
  <c r="AK116" i="26"/>
  <c r="AA116" i="26" s="1"/>
  <c r="AJ116" i="26"/>
  <c r="U116" i="26"/>
  <c r="K116" i="26" s="1"/>
  <c r="T116" i="26"/>
  <c r="AJ115" i="26"/>
  <c r="T115" i="26"/>
  <c r="AK114" i="26"/>
  <c r="AJ114" i="26"/>
  <c r="AA114" i="26"/>
  <c r="U114" i="26"/>
  <c r="T114" i="26"/>
  <c r="K114" i="26"/>
  <c r="AJ113" i="26"/>
  <c r="T113" i="26"/>
  <c r="AK112" i="26"/>
  <c r="AA112" i="26" s="1"/>
  <c r="AJ112" i="26"/>
  <c r="U112" i="26"/>
  <c r="K112" i="26" s="1"/>
  <c r="T112" i="26"/>
  <c r="AJ111" i="26"/>
  <c r="T111" i="26"/>
  <c r="AK110" i="26"/>
  <c r="AA110" i="26" s="1"/>
  <c r="AJ110" i="26"/>
  <c r="U110" i="26"/>
  <c r="K110" i="26" s="1"/>
  <c r="T110" i="26"/>
  <c r="AJ109" i="26"/>
  <c r="T109" i="26"/>
  <c r="AK108" i="26"/>
  <c r="AA108" i="26" s="1"/>
  <c r="AJ108" i="26"/>
  <c r="U108" i="26"/>
  <c r="K108" i="26" s="1"/>
  <c r="T108" i="26"/>
  <c r="AJ107" i="26"/>
  <c r="T107" i="26"/>
  <c r="AK106" i="26"/>
  <c r="AA106" i="26" s="1"/>
  <c r="AJ106" i="26"/>
  <c r="U106" i="26"/>
  <c r="K106" i="26" s="1"/>
  <c r="T106" i="26"/>
  <c r="AJ105" i="26"/>
  <c r="T105" i="26"/>
  <c r="AK96" i="26"/>
  <c r="AA96" i="26" s="1"/>
  <c r="AJ96" i="26"/>
  <c r="U96" i="26"/>
  <c r="K96" i="26" s="1"/>
  <c r="T96" i="26"/>
  <c r="AJ95" i="26"/>
  <c r="T95" i="26"/>
  <c r="AK94" i="26"/>
  <c r="AA94" i="26" s="1"/>
  <c r="AJ94" i="26"/>
  <c r="U94" i="26"/>
  <c r="K94" i="26" s="1"/>
  <c r="T94" i="26"/>
  <c r="AJ93" i="26"/>
  <c r="T93" i="26"/>
  <c r="AK92" i="26"/>
  <c r="AJ92" i="26"/>
  <c r="AA92" i="26"/>
  <c r="U92" i="26"/>
  <c r="T92" i="26"/>
  <c r="K92" i="26"/>
  <c r="AJ91" i="26"/>
  <c r="T91" i="26"/>
  <c r="AK90" i="26"/>
  <c r="AA90" i="26" s="1"/>
  <c r="AJ90" i="26"/>
  <c r="U90" i="26"/>
  <c r="K90" i="26" s="1"/>
  <c r="T90" i="26"/>
  <c r="AJ89" i="26"/>
  <c r="T89" i="26"/>
  <c r="AK88" i="26"/>
  <c r="AJ88" i="26"/>
  <c r="AA88" i="26"/>
  <c r="U88" i="26"/>
  <c r="K88" i="26" s="1"/>
  <c r="T88" i="26"/>
  <c r="AJ87" i="26"/>
  <c r="T87" i="26"/>
  <c r="AK86" i="26"/>
  <c r="AA86" i="26" s="1"/>
  <c r="AJ86" i="26"/>
  <c r="U86" i="26"/>
  <c r="K86" i="26" s="1"/>
  <c r="T86" i="26"/>
  <c r="AJ85" i="26"/>
  <c r="T85" i="26"/>
  <c r="AK84" i="26"/>
  <c r="AA84" i="26" s="1"/>
  <c r="AJ84" i="26"/>
  <c r="U84" i="26"/>
  <c r="K84" i="26" s="1"/>
  <c r="T84" i="26"/>
  <c r="AJ83" i="26"/>
  <c r="T83" i="26"/>
  <c r="AK82" i="26"/>
  <c r="AJ82" i="26"/>
  <c r="AA82" i="26"/>
  <c r="U82" i="26"/>
  <c r="K82" i="26" s="1"/>
  <c r="T82" i="26"/>
  <c r="AJ81" i="26"/>
  <c r="T81" i="26"/>
  <c r="AK80" i="26"/>
  <c r="AA80" i="26" s="1"/>
  <c r="AJ80" i="26"/>
  <c r="U80" i="26"/>
  <c r="K80" i="26" s="1"/>
  <c r="T80" i="26"/>
  <c r="AJ79" i="26"/>
  <c r="T79" i="26"/>
  <c r="AK78" i="26"/>
  <c r="AA78" i="26" s="1"/>
  <c r="AJ78" i="26"/>
  <c r="U78" i="26"/>
  <c r="K78" i="26" s="1"/>
  <c r="T78" i="26"/>
  <c r="AJ77" i="26"/>
  <c r="T77" i="26"/>
  <c r="AK76" i="26"/>
  <c r="AA76" i="26" s="1"/>
  <c r="AJ76" i="26"/>
  <c r="U76" i="26"/>
  <c r="K76" i="26" s="1"/>
  <c r="T76" i="26"/>
  <c r="AJ75" i="26"/>
  <c r="T75" i="26"/>
  <c r="AK74" i="26"/>
  <c r="AJ74" i="26"/>
  <c r="AA74" i="26"/>
  <c r="U74" i="26"/>
  <c r="K74" i="26" s="1"/>
  <c r="T74" i="26"/>
  <c r="AJ73" i="26"/>
  <c r="T73" i="26"/>
  <c r="AK72" i="26"/>
  <c r="AA72" i="26" s="1"/>
  <c r="AJ72" i="26"/>
  <c r="U72" i="26"/>
  <c r="T72" i="26"/>
  <c r="K72" i="26"/>
  <c r="AJ71" i="26"/>
  <c r="T71" i="26"/>
  <c r="AK70" i="26"/>
  <c r="AA70" i="26" s="1"/>
  <c r="AJ70" i="26"/>
  <c r="U70" i="26"/>
  <c r="K70" i="26" s="1"/>
  <c r="T70" i="26"/>
  <c r="AJ69" i="26"/>
  <c r="T69" i="26"/>
  <c r="AK68" i="26"/>
  <c r="AA68" i="26" s="1"/>
  <c r="AJ68" i="26"/>
  <c r="U68" i="26"/>
  <c r="T68" i="26"/>
  <c r="K68" i="26"/>
  <c r="AJ67" i="26"/>
  <c r="T67" i="26"/>
  <c r="AK66" i="26"/>
  <c r="AA66" i="26" s="1"/>
  <c r="AJ66" i="26"/>
  <c r="U66" i="26"/>
  <c r="K66" i="26" s="1"/>
  <c r="T66" i="26"/>
  <c r="AJ65" i="26"/>
  <c r="T65" i="26"/>
  <c r="AK64" i="26"/>
  <c r="AJ64" i="26"/>
  <c r="AA64" i="26"/>
  <c r="U64" i="26"/>
  <c r="K64" i="26" s="1"/>
  <c r="T64" i="26"/>
  <c r="AJ63" i="26"/>
  <c r="T63" i="26"/>
  <c r="AK62" i="26"/>
  <c r="AA62" i="26" s="1"/>
  <c r="AJ62" i="26"/>
  <c r="U62" i="26"/>
  <c r="K62" i="26" s="1"/>
  <c r="T62" i="26"/>
  <c r="AJ61" i="26"/>
  <c r="T61" i="26"/>
  <c r="AK60" i="26"/>
  <c r="AJ60" i="26"/>
  <c r="AA60" i="26"/>
  <c r="U60" i="26"/>
  <c r="K60" i="26" s="1"/>
  <c r="T60" i="26"/>
  <c r="AJ59" i="26"/>
  <c r="T59" i="26"/>
  <c r="AK58" i="26"/>
  <c r="AA58" i="26" s="1"/>
  <c r="AJ58" i="26"/>
  <c r="U58" i="26"/>
  <c r="T58" i="26"/>
  <c r="K58" i="26"/>
  <c r="AJ57" i="26"/>
  <c r="T57" i="26"/>
  <c r="AK56" i="26"/>
  <c r="AJ56" i="26"/>
  <c r="U56" i="26"/>
  <c r="T56" i="26"/>
  <c r="AJ55" i="26"/>
  <c r="T55" i="26"/>
  <c r="AK47" i="26"/>
  <c r="AA47" i="26" s="1"/>
  <c r="AJ47" i="26"/>
  <c r="U47" i="26"/>
  <c r="T47" i="26"/>
  <c r="K47" i="26"/>
  <c r="AJ46" i="26"/>
  <c r="T46" i="26"/>
  <c r="AK45" i="26"/>
  <c r="AA45" i="26" s="1"/>
  <c r="AJ45" i="26"/>
  <c r="U45" i="26"/>
  <c r="K45" i="26" s="1"/>
  <c r="T45" i="26"/>
  <c r="AJ44" i="26"/>
  <c r="T44" i="26"/>
  <c r="AK43" i="26"/>
  <c r="AA43" i="26" s="1"/>
  <c r="AJ43" i="26"/>
  <c r="U43" i="26"/>
  <c r="K43" i="26" s="1"/>
  <c r="T43" i="26"/>
  <c r="AJ42" i="26"/>
  <c r="T42" i="26"/>
  <c r="AK41" i="26"/>
  <c r="AA41" i="26" s="1"/>
  <c r="AJ41" i="26"/>
  <c r="U41" i="26"/>
  <c r="T41" i="26"/>
  <c r="K41" i="26"/>
  <c r="AJ40" i="26"/>
  <c r="T40" i="26"/>
  <c r="AK39" i="26"/>
  <c r="AA39" i="26" s="1"/>
  <c r="AJ39" i="26"/>
  <c r="U39" i="26"/>
  <c r="K39" i="26" s="1"/>
  <c r="T39" i="26"/>
  <c r="AJ38" i="26"/>
  <c r="T38" i="26"/>
  <c r="AK37" i="26"/>
  <c r="AJ37" i="26"/>
  <c r="AA37" i="26"/>
  <c r="U37" i="26"/>
  <c r="K37" i="26" s="1"/>
  <c r="T37" i="26"/>
  <c r="AJ36" i="26"/>
  <c r="T36" i="26"/>
  <c r="AK35" i="26"/>
  <c r="AA35" i="26" s="1"/>
  <c r="AJ35" i="26"/>
  <c r="U35" i="26"/>
  <c r="K35" i="26" s="1"/>
  <c r="T35" i="26"/>
  <c r="AJ34" i="26"/>
  <c r="T34" i="26"/>
  <c r="AK33" i="26"/>
  <c r="AA33" i="26" s="1"/>
  <c r="AJ33" i="26"/>
  <c r="U33" i="26"/>
  <c r="K33" i="26" s="1"/>
  <c r="T33" i="26"/>
  <c r="AJ32" i="26"/>
  <c r="T32" i="26"/>
  <c r="AK31" i="26"/>
  <c r="AA31" i="26" s="1"/>
  <c r="AJ31" i="26"/>
  <c r="U31" i="26"/>
  <c r="K31" i="26" s="1"/>
  <c r="T31" i="26"/>
  <c r="AJ30" i="26"/>
  <c r="T30" i="26"/>
  <c r="AK29" i="26"/>
  <c r="AA29" i="26" s="1"/>
  <c r="AJ29" i="26"/>
  <c r="U29" i="26"/>
  <c r="K29" i="26" s="1"/>
  <c r="T29" i="26"/>
  <c r="AJ28" i="26"/>
  <c r="T28" i="26"/>
  <c r="AK27" i="26"/>
  <c r="AJ27" i="26"/>
  <c r="AA27" i="26"/>
  <c r="U27" i="26"/>
  <c r="K27" i="26" s="1"/>
  <c r="T27" i="26"/>
  <c r="AJ26" i="26"/>
  <c r="T26" i="26"/>
  <c r="AK25" i="26"/>
  <c r="AA25" i="26" s="1"/>
  <c r="AJ25" i="26"/>
  <c r="U25" i="26"/>
  <c r="K25" i="26" s="1"/>
  <c r="T25" i="26"/>
  <c r="AJ24" i="26"/>
  <c r="T24" i="26"/>
  <c r="AK23" i="26"/>
  <c r="AA23" i="26" s="1"/>
  <c r="AJ23" i="26"/>
  <c r="U23" i="26"/>
  <c r="K23" i="26" s="1"/>
  <c r="T23" i="26"/>
  <c r="AJ22" i="26"/>
  <c r="T22" i="26"/>
  <c r="AK21" i="26"/>
  <c r="AJ21" i="26"/>
  <c r="AA21" i="26"/>
  <c r="U21" i="26"/>
  <c r="K21" i="26" s="1"/>
  <c r="T21" i="26"/>
  <c r="AJ20" i="26"/>
  <c r="T20" i="26"/>
  <c r="AK19" i="26"/>
  <c r="AA19" i="26" s="1"/>
  <c r="AJ19" i="26"/>
  <c r="U19" i="26"/>
  <c r="K19" i="26" s="1"/>
  <c r="T19" i="26"/>
  <c r="AJ18" i="26"/>
  <c r="T18" i="26"/>
  <c r="AK17" i="26"/>
  <c r="AA17" i="26" s="1"/>
  <c r="AJ17" i="26"/>
  <c r="U17" i="26"/>
  <c r="T17" i="26"/>
  <c r="AJ16" i="26"/>
  <c r="V16" i="26"/>
  <c r="T16" i="26"/>
  <c r="M16" i="26"/>
  <c r="M14" i="26" s="1"/>
  <c r="C11" i="26"/>
  <c r="C10" i="26"/>
  <c r="E10" i="26" s="1"/>
  <c r="N8" i="26"/>
  <c r="N7" i="26"/>
  <c r="C9" i="26" s="1"/>
  <c r="N6" i="26"/>
  <c r="N3" i="26"/>
  <c r="AK196" i="25"/>
  <c r="AA196" i="25" s="1"/>
  <c r="AJ196" i="25"/>
  <c r="U196" i="25"/>
  <c r="K196" i="25" s="1"/>
  <c r="T196" i="25"/>
  <c r="AJ195" i="25"/>
  <c r="T195" i="25"/>
  <c r="AK194" i="25"/>
  <c r="AA194" i="25" s="1"/>
  <c r="AJ194" i="25"/>
  <c r="U194" i="25"/>
  <c r="K194" i="25" s="1"/>
  <c r="T194" i="25"/>
  <c r="AJ193" i="25"/>
  <c r="T193" i="25"/>
  <c r="AK192" i="25"/>
  <c r="AJ192" i="25"/>
  <c r="AA192" i="25"/>
  <c r="U192" i="25"/>
  <c r="T192" i="25"/>
  <c r="K192" i="25"/>
  <c r="AJ191" i="25"/>
  <c r="T191" i="25"/>
  <c r="AK190" i="25"/>
  <c r="AA190" i="25" s="1"/>
  <c r="AJ190" i="25"/>
  <c r="U190" i="25"/>
  <c r="T190" i="25"/>
  <c r="K190" i="25"/>
  <c r="AJ189" i="25"/>
  <c r="T189" i="25"/>
  <c r="AK188" i="25"/>
  <c r="AA188" i="25" s="1"/>
  <c r="AJ188" i="25"/>
  <c r="U188" i="25"/>
  <c r="K188" i="25" s="1"/>
  <c r="T188" i="25"/>
  <c r="AJ187" i="25"/>
  <c r="T187" i="25"/>
  <c r="AK186" i="25"/>
  <c r="AJ186" i="25"/>
  <c r="AA186" i="25"/>
  <c r="U186" i="25"/>
  <c r="K186" i="25" s="1"/>
  <c r="T186" i="25"/>
  <c r="AJ185" i="25"/>
  <c r="T185" i="25"/>
  <c r="AK184" i="25"/>
  <c r="AA184" i="25" s="1"/>
  <c r="AJ184" i="25"/>
  <c r="U184" i="25"/>
  <c r="K184" i="25" s="1"/>
  <c r="T184" i="25"/>
  <c r="AJ183" i="25"/>
  <c r="T183" i="25"/>
  <c r="AK182" i="25"/>
  <c r="AJ182" i="25"/>
  <c r="AA182" i="25"/>
  <c r="U182" i="25"/>
  <c r="K182" i="25" s="1"/>
  <c r="T182" i="25"/>
  <c r="AJ181" i="25"/>
  <c r="T181" i="25"/>
  <c r="AK180" i="25"/>
  <c r="AJ180" i="25"/>
  <c r="AA180" i="25"/>
  <c r="U180" i="25"/>
  <c r="K180" i="25" s="1"/>
  <c r="T180" i="25"/>
  <c r="AJ179" i="25"/>
  <c r="T179" i="25"/>
  <c r="AK178" i="25"/>
  <c r="AA178" i="25" s="1"/>
  <c r="AJ178" i="25"/>
  <c r="U178" i="25"/>
  <c r="K178" i="25" s="1"/>
  <c r="T178" i="25"/>
  <c r="AJ177" i="25"/>
  <c r="T177" i="25"/>
  <c r="AK176" i="25"/>
  <c r="AA176" i="25" s="1"/>
  <c r="AJ176" i="25"/>
  <c r="U176" i="25"/>
  <c r="T176" i="25"/>
  <c r="K176" i="25"/>
  <c r="AJ175" i="25"/>
  <c r="T175" i="25"/>
  <c r="AK174" i="25"/>
  <c r="AA174" i="25" s="1"/>
  <c r="AJ174" i="25"/>
  <c r="U174" i="25"/>
  <c r="K174" i="25" s="1"/>
  <c r="T174" i="25"/>
  <c r="AJ173" i="25"/>
  <c r="T173" i="25"/>
  <c r="AK172" i="25"/>
  <c r="AA172" i="25" s="1"/>
  <c r="AJ172" i="25"/>
  <c r="U172" i="25"/>
  <c r="K172" i="25" s="1"/>
  <c r="T172" i="25"/>
  <c r="AJ171" i="25"/>
  <c r="T171" i="25"/>
  <c r="AK170" i="25"/>
  <c r="AA170" i="25" s="1"/>
  <c r="AJ170" i="25"/>
  <c r="U170" i="25"/>
  <c r="K170" i="25" s="1"/>
  <c r="T170" i="25"/>
  <c r="AJ169" i="25"/>
  <c r="T169" i="25"/>
  <c r="AK168" i="25"/>
  <c r="AA168" i="25" s="1"/>
  <c r="AJ168" i="25"/>
  <c r="U168" i="25"/>
  <c r="K168" i="25" s="1"/>
  <c r="T168" i="25"/>
  <c r="AJ167" i="25"/>
  <c r="T167" i="25"/>
  <c r="AK166" i="25"/>
  <c r="AJ166" i="25"/>
  <c r="AA166" i="25"/>
  <c r="U166" i="25"/>
  <c r="T166" i="25"/>
  <c r="K166" i="25"/>
  <c r="AJ165" i="25"/>
  <c r="T165" i="25"/>
  <c r="AK164" i="25"/>
  <c r="AJ164" i="25"/>
  <c r="AA164" i="25"/>
  <c r="U164" i="25"/>
  <c r="K164" i="25" s="1"/>
  <c r="T164" i="25"/>
  <c r="AJ163" i="25"/>
  <c r="T163" i="25"/>
  <c r="AK162" i="25"/>
  <c r="AA162" i="25" s="1"/>
  <c r="AJ162" i="25"/>
  <c r="U162" i="25"/>
  <c r="K162" i="25" s="1"/>
  <c r="T162" i="25"/>
  <c r="AJ161" i="25"/>
  <c r="T161" i="25"/>
  <c r="AK160" i="25"/>
  <c r="AA160" i="25" s="1"/>
  <c r="AJ160" i="25"/>
  <c r="U160" i="25"/>
  <c r="K160" i="25" s="1"/>
  <c r="T160" i="25"/>
  <c r="AJ159" i="25"/>
  <c r="T159" i="25"/>
  <c r="AK158" i="25"/>
  <c r="AJ158" i="25"/>
  <c r="AA158" i="25"/>
  <c r="U158" i="25"/>
  <c r="T158" i="25"/>
  <c r="K158" i="25"/>
  <c r="AJ157" i="25"/>
  <c r="T157" i="25"/>
  <c r="AK156" i="25"/>
  <c r="AA156" i="25" s="1"/>
  <c r="AJ156" i="25"/>
  <c r="U156" i="25"/>
  <c r="K156" i="25" s="1"/>
  <c r="T156" i="25"/>
  <c r="AJ155" i="25"/>
  <c r="T155" i="25"/>
  <c r="AK146" i="25"/>
  <c r="AA146" i="25" s="1"/>
  <c r="AJ146" i="25"/>
  <c r="U146" i="25"/>
  <c r="K146" i="25" s="1"/>
  <c r="T146" i="25"/>
  <c r="AJ145" i="25"/>
  <c r="T145" i="25"/>
  <c r="AK144" i="25"/>
  <c r="AA144" i="25" s="1"/>
  <c r="AJ144" i="25"/>
  <c r="U144" i="25"/>
  <c r="T144" i="25"/>
  <c r="K144" i="25"/>
  <c r="AJ143" i="25"/>
  <c r="T143" i="25"/>
  <c r="AK142" i="25"/>
  <c r="AA142" i="25" s="1"/>
  <c r="AJ142" i="25"/>
  <c r="U142" i="25"/>
  <c r="K142" i="25" s="1"/>
  <c r="T142" i="25"/>
  <c r="AJ141" i="25"/>
  <c r="T141" i="25"/>
  <c r="AK140" i="25"/>
  <c r="AJ140" i="25"/>
  <c r="AA140" i="25"/>
  <c r="U140" i="25"/>
  <c r="K140" i="25" s="1"/>
  <c r="T140" i="25"/>
  <c r="AJ139" i="25"/>
  <c r="T139" i="25"/>
  <c r="AK138" i="25"/>
  <c r="AA138" i="25" s="1"/>
  <c r="AJ138" i="25"/>
  <c r="U138" i="25"/>
  <c r="K138" i="25" s="1"/>
  <c r="T138" i="25"/>
  <c r="AJ137" i="25"/>
  <c r="T137" i="25"/>
  <c r="AK136" i="25"/>
  <c r="AA136" i="25" s="1"/>
  <c r="AJ136" i="25"/>
  <c r="U136" i="25"/>
  <c r="K136" i="25" s="1"/>
  <c r="T136" i="25"/>
  <c r="AJ135" i="25"/>
  <c r="T135" i="25"/>
  <c r="AK134" i="25"/>
  <c r="AJ134" i="25"/>
  <c r="AA134" i="25"/>
  <c r="U134" i="25"/>
  <c r="K134" i="25" s="1"/>
  <c r="T134" i="25"/>
  <c r="AJ133" i="25"/>
  <c r="T133" i="25"/>
  <c r="AK132" i="25"/>
  <c r="AA132" i="25" s="1"/>
  <c r="AJ132" i="25"/>
  <c r="U132" i="25"/>
  <c r="K132" i="25" s="1"/>
  <c r="T132" i="25"/>
  <c r="AJ131" i="25"/>
  <c r="T131" i="25"/>
  <c r="AK130" i="25"/>
  <c r="AA130" i="25" s="1"/>
  <c r="AJ130" i="25"/>
  <c r="U130" i="25"/>
  <c r="K130" i="25" s="1"/>
  <c r="T130" i="25"/>
  <c r="AJ129" i="25"/>
  <c r="T129" i="25"/>
  <c r="AK128" i="25"/>
  <c r="AA128" i="25" s="1"/>
  <c r="AJ128" i="25"/>
  <c r="U128" i="25"/>
  <c r="K128" i="25" s="1"/>
  <c r="T128" i="25"/>
  <c r="AJ127" i="25"/>
  <c r="T127" i="25"/>
  <c r="AK126" i="25"/>
  <c r="AA126" i="25" s="1"/>
  <c r="AJ126" i="25"/>
  <c r="U126" i="25"/>
  <c r="K126" i="25" s="1"/>
  <c r="T126" i="25"/>
  <c r="AJ125" i="25"/>
  <c r="T125" i="25"/>
  <c r="AK124" i="25"/>
  <c r="AA124" i="25" s="1"/>
  <c r="AJ124" i="25"/>
  <c r="U124" i="25"/>
  <c r="K124" i="25" s="1"/>
  <c r="T124" i="25"/>
  <c r="AJ123" i="25"/>
  <c r="T123" i="25"/>
  <c r="AK122" i="25"/>
  <c r="AA122" i="25" s="1"/>
  <c r="AJ122" i="25"/>
  <c r="U122" i="25"/>
  <c r="T122" i="25"/>
  <c r="K122" i="25"/>
  <c r="AJ121" i="25"/>
  <c r="T121" i="25"/>
  <c r="AK120" i="25"/>
  <c r="AA120" i="25" s="1"/>
  <c r="AJ120" i="25"/>
  <c r="U120" i="25"/>
  <c r="T120" i="25"/>
  <c r="K120" i="25"/>
  <c r="AJ119" i="25"/>
  <c r="T119" i="25"/>
  <c r="AK118" i="25"/>
  <c r="AA118" i="25" s="1"/>
  <c r="AJ118" i="25"/>
  <c r="U118" i="25"/>
  <c r="K118" i="25" s="1"/>
  <c r="T118" i="25"/>
  <c r="AJ117" i="25"/>
  <c r="T117" i="25"/>
  <c r="AK116" i="25"/>
  <c r="AA116" i="25" s="1"/>
  <c r="AJ116" i="25"/>
  <c r="U116" i="25"/>
  <c r="T116" i="25"/>
  <c r="K116" i="25"/>
  <c r="AJ115" i="25"/>
  <c r="T115" i="25"/>
  <c r="AK114" i="25"/>
  <c r="AA114" i="25" s="1"/>
  <c r="AJ114" i="25"/>
  <c r="U114" i="25"/>
  <c r="K114" i="25" s="1"/>
  <c r="T114" i="25"/>
  <c r="AJ113" i="25"/>
  <c r="T113" i="25"/>
  <c r="AK112" i="25"/>
  <c r="AA112" i="25" s="1"/>
  <c r="AJ112" i="25"/>
  <c r="U112" i="25"/>
  <c r="T112" i="25"/>
  <c r="K112" i="25"/>
  <c r="AJ111" i="25"/>
  <c r="T111" i="25"/>
  <c r="AK110" i="25"/>
  <c r="AA110" i="25" s="1"/>
  <c r="AJ110" i="25"/>
  <c r="U110" i="25"/>
  <c r="K110" i="25" s="1"/>
  <c r="T110" i="25"/>
  <c r="AJ109" i="25"/>
  <c r="T109" i="25"/>
  <c r="AK108" i="25"/>
  <c r="AA108" i="25" s="1"/>
  <c r="AJ108" i="25"/>
  <c r="U108" i="25"/>
  <c r="K108" i="25" s="1"/>
  <c r="T108" i="25"/>
  <c r="AJ107" i="25"/>
  <c r="T107" i="25"/>
  <c r="AK106" i="25"/>
  <c r="AJ106" i="25"/>
  <c r="U106" i="25"/>
  <c r="T106" i="25"/>
  <c r="K106" i="25"/>
  <c r="AJ105" i="25"/>
  <c r="T105" i="25"/>
  <c r="AK96" i="25"/>
  <c r="AA96" i="25" s="1"/>
  <c r="AJ96" i="25"/>
  <c r="U96" i="25"/>
  <c r="K96" i="25" s="1"/>
  <c r="T96" i="25"/>
  <c r="AJ95" i="25"/>
  <c r="T95" i="25"/>
  <c r="AK94" i="25"/>
  <c r="AA94" i="25" s="1"/>
  <c r="AJ94" i="25"/>
  <c r="U94" i="25"/>
  <c r="K94" i="25" s="1"/>
  <c r="T94" i="25"/>
  <c r="AJ93" i="25"/>
  <c r="T93" i="25"/>
  <c r="AK92" i="25"/>
  <c r="AA92" i="25" s="1"/>
  <c r="AJ92" i="25"/>
  <c r="U92" i="25"/>
  <c r="K92" i="25" s="1"/>
  <c r="T92" i="25"/>
  <c r="AJ91" i="25"/>
  <c r="T91" i="25"/>
  <c r="AK90" i="25"/>
  <c r="AA90" i="25" s="1"/>
  <c r="AJ90" i="25"/>
  <c r="U90" i="25"/>
  <c r="K90" i="25" s="1"/>
  <c r="T90" i="25"/>
  <c r="AJ89" i="25"/>
  <c r="T89" i="25"/>
  <c r="AK88" i="25"/>
  <c r="AA88" i="25" s="1"/>
  <c r="AJ88" i="25"/>
  <c r="U88" i="25"/>
  <c r="T88" i="25"/>
  <c r="K88" i="25"/>
  <c r="AJ87" i="25"/>
  <c r="T87" i="25"/>
  <c r="AK86" i="25"/>
  <c r="AA86" i="25" s="1"/>
  <c r="AJ86" i="25"/>
  <c r="U86" i="25"/>
  <c r="K86" i="25" s="1"/>
  <c r="T86" i="25"/>
  <c r="AJ85" i="25"/>
  <c r="T85" i="25"/>
  <c r="AK84" i="25"/>
  <c r="AA84" i="25" s="1"/>
  <c r="AJ84" i="25"/>
  <c r="U84" i="25"/>
  <c r="T84" i="25"/>
  <c r="K84" i="25"/>
  <c r="AJ83" i="25"/>
  <c r="T83" i="25"/>
  <c r="AK82" i="25"/>
  <c r="AA82" i="25" s="1"/>
  <c r="AJ82" i="25"/>
  <c r="U82" i="25"/>
  <c r="K82" i="25" s="1"/>
  <c r="T82" i="25"/>
  <c r="AJ81" i="25"/>
  <c r="T81" i="25"/>
  <c r="AK80" i="25"/>
  <c r="AJ80" i="25"/>
  <c r="AA80" i="25"/>
  <c r="U80" i="25"/>
  <c r="K80" i="25" s="1"/>
  <c r="T80" i="25"/>
  <c r="AJ79" i="25"/>
  <c r="T79" i="25"/>
  <c r="AK78" i="25"/>
  <c r="AA78" i="25" s="1"/>
  <c r="AJ78" i="25"/>
  <c r="U78" i="25"/>
  <c r="K78" i="25" s="1"/>
  <c r="T78" i="25"/>
  <c r="AJ77" i="25"/>
  <c r="T77" i="25"/>
  <c r="AK76" i="25"/>
  <c r="AA76" i="25" s="1"/>
  <c r="AJ76" i="25"/>
  <c r="U76" i="25"/>
  <c r="K76" i="25" s="1"/>
  <c r="T76" i="25"/>
  <c r="AJ75" i="25"/>
  <c r="T75" i="25"/>
  <c r="AK74" i="25"/>
  <c r="AJ74" i="25"/>
  <c r="AA74" i="25"/>
  <c r="U74" i="25"/>
  <c r="K74" i="25" s="1"/>
  <c r="T74" i="25"/>
  <c r="AJ73" i="25"/>
  <c r="T73" i="25"/>
  <c r="AK72" i="25"/>
  <c r="AA72" i="25" s="1"/>
  <c r="AJ72" i="25"/>
  <c r="U72" i="25"/>
  <c r="K72" i="25" s="1"/>
  <c r="T72" i="25"/>
  <c r="AJ71" i="25"/>
  <c r="T71" i="25"/>
  <c r="AK70" i="25"/>
  <c r="AA70" i="25" s="1"/>
  <c r="AJ70" i="25"/>
  <c r="U70" i="25"/>
  <c r="K70" i="25" s="1"/>
  <c r="T70" i="25"/>
  <c r="AJ69" i="25"/>
  <c r="T69" i="25"/>
  <c r="AK68" i="25"/>
  <c r="AA68" i="25" s="1"/>
  <c r="AJ68" i="25"/>
  <c r="U68" i="25"/>
  <c r="K68" i="25" s="1"/>
  <c r="T68" i="25"/>
  <c r="AJ67" i="25"/>
  <c r="T67" i="25"/>
  <c r="AK66" i="25"/>
  <c r="AJ66" i="25"/>
  <c r="AA66" i="25"/>
  <c r="U66" i="25"/>
  <c r="K66" i="25" s="1"/>
  <c r="T66" i="25"/>
  <c r="AJ65" i="25"/>
  <c r="T65" i="25"/>
  <c r="AK64" i="25"/>
  <c r="AA64" i="25" s="1"/>
  <c r="AJ64" i="25"/>
  <c r="U64" i="25"/>
  <c r="K64" i="25" s="1"/>
  <c r="T64" i="25"/>
  <c r="AJ63" i="25"/>
  <c r="T63" i="25"/>
  <c r="AK62" i="25"/>
  <c r="AA62" i="25" s="1"/>
  <c r="AJ62" i="25"/>
  <c r="U62" i="25"/>
  <c r="K62" i="25" s="1"/>
  <c r="T62" i="25"/>
  <c r="AJ61" i="25"/>
  <c r="T61" i="25"/>
  <c r="AK60" i="25"/>
  <c r="AA60" i="25" s="1"/>
  <c r="AJ60" i="25"/>
  <c r="U60" i="25"/>
  <c r="T60" i="25"/>
  <c r="K60" i="25"/>
  <c r="AJ59" i="25"/>
  <c r="T59" i="25"/>
  <c r="AK58" i="25"/>
  <c r="AA58" i="25" s="1"/>
  <c r="AJ58" i="25"/>
  <c r="U58" i="25"/>
  <c r="K58" i="25" s="1"/>
  <c r="T58" i="25"/>
  <c r="AJ57" i="25"/>
  <c r="T57" i="25"/>
  <c r="AK56" i="25"/>
  <c r="AJ56" i="25"/>
  <c r="AA56" i="25"/>
  <c r="U56" i="25"/>
  <c r="K56" i="25" s="1"/>
  <c r="T56" i="25"/>
  <c r="AJ55" i="25"/>
  <c r="T55" i="25"/>
  <c r="AK47" i="25"/>
  <c r="AA47" i="25" s="1"/>
  <c r="AJ47" i="25"/>
  <c r="U47" i="25"/>
  <c r="T47" i="25"/>
  <c r="K47" i="25"/>
  <c r="AJ46" i="25"/>
  <c r="T46" i="25"/>
  <c r="AK45" i="25"/>
  <c r="AA45" i="25" s="1"/>
  <c r="AJ45" i="25"/>
  <c r="U45" i="25"/>
  <c r="K45" i="25" s="1"/>
  <c r="T45" i="25"/>
  <c r="AJ44" i="25"/>
  <c r="T44" i="25"/>
  <c r="AK43" i="25"/>
  <c r="AA43" i="25" s="1"/>
  <c r="AJ43" i="25"/>
  <c r="U43" i="25"/>
  <c r="T43" i="25"/>
  <c r="K43" i="25"/>
  <c r="AJ42" i="25"/>
  <c r="T42" i="25"/>
  <c r="AK41" i="25"/>
  <c r="AA41" i="25" s="1"/>
  <c r="AJ41" i="25"/>
  <c r="U41" i="25"/>
  <c r="K41" i="25" s="1"/>
  <c r="T41" i="25"/>
  <c r="AJ40" i="25"/>
  <c r="T40" i="25"/>
  <c r="AK39" i="25"/>
  <c r="AJ39" i="25"/>
  <c r="AA39" i="25"/>
  <c r="U39" i="25"/>
  <c r="K39" i="25" s="1"/>
  <c r="T39" i="25"/>
  <c r="AJ38" i="25"/>
  <c r="T38" i="25"/>
  <c r="AK37" i="25"/>
  <c r="AA37" i="25" s="1"/>
  <c r="AJ37" i="25"/>
  <c r="U37" i="25"/>
  <c r="K37" i="25" s="1"/>
  <c r="T37" i="25"/>
  <c r="AJ36" i="25"/>
  <c r="T36" i="25"/>
  <c r="AK35" i="25"/>
  <c r="AJ35" i="25"/>
  <c r="AA35" i="25"/>
  <c r="U35" i="25"/>
  <c r="K35" i="25" s="1"/>
  <c r="T35" i="25"/>
  <c r="AJ34" i="25"/>
  <c r="T34" i="25"/>
  <c r="AK33" i="25"/>
  <c r="AA33" i="25" s="1"/>
  <c r="AJ33" i="25"/>
  <c r="U33" i="25"/>
  <c r="T33" i="25"/>
  <c r="K33" i="25"/>
  <c r="AJ32" i="25"/>
  <c r="T32" i="25"/>
  <c r="AK31" i="25"/>
  <c r="AA31" i="25" s="1"/>
  <c r="AJ31" i="25"/>
  <c r="U31" i="25"/>
  <c r="K31" i="25" s="1"/>
  <c r="T31" i="25"/>
  <c r="AJ30" i="25"/>
  <c r="T30" i="25"/>
  <c r="AK29" i="25"/>
  <c r="AJ29" i="25"/>
  <c r="AA29" i="25"/>
  <c r="U29" i="25"/>
  <c r="K29" i="25" s="1"/>
  <c r="T29" i="25"/>
  <c r="AJ28" i="25"/>
  <c r="T28" i="25"/>
  <c r="AK27" i="25"/>
  <c r="AA27" i="25" s="1"/>
  <c r="AJ27" i="25"/>
  <c r="U27" i="25"/>
  <c r="K27" i="25" s="1"/>
  <c r="T27" i="25"/>
  <c r="AJ26" i="25"/>
  <c r="T26" i="25"/>
  <c r="AK25" i="25"/>
  <c r="AA25" i="25" s="1"/>
  <c r="AJ25" i="25"/>
  <c r="U25" i="25"/>
  <c r="K25" i="25" s="1"/>
  <c r="T25" i="25"/>
  <c r="AJ24" i="25"/>
  <c r="T24" i="25"/>
  <c r="AK23" i="25"/>
  <c r="AA23" i="25" s="1"/>
  <c r="AJ23" i="25"/>
  <c r="U23" i="25"/>
  <c r="K23" i="25" s="1"/>
  <c r="T23" i="25"/>
  <c r="AJ22" i="25"/>
  <c r="T22" i="25"/>
  <c r="AK21" i="25"/>
  <c r="AJ21" i="25"/>
  <c r="AA21" i="25"/>
  <c r="U21" i="25"/>
  <c r="K21" i="25" s="1"/>
  <c r="T21" i="25"/>
  <c r="AJ20" i="25"/>
  <c r="T20" i="25"/>
  <c r="AK19" i="25"/>
  <c r="AA19" i="25" s="1"/>
  <c r="AJ19" i="25"/>
  <c r="U19" i="25"/>
  <c r="T48" i="25" s="1"/>
  <c r="U48" i="25" s="1"/>
  <c r="T19" i="25"/>
  <c r="AJ18" i="25"/>
  <c r="T18" i="25"/>
  <c r="AK17" i="25"/>
  <c r="AA17" i="25" s="1"/>
  <c r="AJ17" i="25"/>
  <c r="U17" i="25"/>
  <c r="K17" i="25" s="1"/>
  <c r="T17" i="25"/>
  <c r="AJ16" i="25"/>
  <c r="T16" i="25"/>
  <c r="N8" i="25"/>
  <c r="N7" i="25"/>
  <c r="N6" i="25"/>
  <c r="N3" i="25"/>
  <c r="AK196" i="24"/>
  <c r="AA196" i="24" s="1"/>
  <c r="AJ196" i="24"/>
  <c r="U196" i="24"/>
  <c r="K196" i="24" s="1"/>
  <c r="T196" i="24"/>
  <c r="AJ195" i="24"/>
  <c r="T195" i="24"/>
  <c r="AK194" i="24"/>
  <c r="AA194" i="24" s="1"/>
  <c r="AJ194" i="24"/>
  <c r="U194" i="24"/>
  <c r="T194" i="24"/>
  <c r="K194" i="24"/>
  <c r="AJ193" i="24"/>
  <c r="T193" i="24"/>
  <c r="AK192" i="24"/>
  <c r="AA192" i="24" s="1"/>
  <c r="AJ192" i="24"/>
  <c r="U192" i="24"/>
  <c r="K192" i="24" s="1"/>
  <c r="T192" i="24"/>
  <c r="AJ191" i="24"/>
  <c r="T191" i="24"/>
  <c r="AK190" i="24"/>
  <c r="AA190" i="24" s="1"/>
  <c r="AJ190" i="24"/>
  <c r="U190" i="24"/>
  <c r="T190" i="24"/>
  <c r="K190" i="24"/>
  <c r="AJ189" i="24"/>
  <c r="T189" i="24"/>
  <c r="AK188" i="24"/>
  <c r="AA188" i="24" s="1"/>
  <c r="AJ188" i="24"/>
  <c r="U188" i="24"/>
  <c r="K188" i="24" s="1"/>
  <c r="T188" i="24"/>
  <c r="AJ187" i="24"/>
  <c r="T187" i="24"/>
  <c r="AK186" i="24"/>
  <c r="AJ186" i="24"/>
  <c r="AA186" i="24"/>
  <c r="U186" i="24"/>
  <c r="K186" i="24" s="1"/>
  <c r="T186" i="24"/>
  <c r="AJ185" i="24"/>
  <c r="T185" i="24"/>
  <c r="AK184" i="24"/>
  <c r="AA184" i="24" s="1"/>
  <c r="AJ184" i="24"/>
  <c r="U184" i="24"/>
  <c r="T184" i="24"/>
  <c r="K184" i="24"/>
  <c r="AJ183" i="24"/>
  <c r="T183" i="24"/>
  <c r="AK182" i="24"/>
  <c r="AA182" i="24" s="1"/>
  <c r="AJ182" i="24"/>
  <c r="U182" i="24"/>
  <c r="K182" i="24" s="1"/>
  <c r="T182" i="24"/>
  <c r="AJ181" i="24"/>
  <c r="T181" i="24"/>
  <c r="AK180" i="24"/>
  <c r="AA180" i="24" s="1"/>
  <c r="AJ180" i="24"/>
  <c r="U180" i="24"/>
  <c r="K180" i="24" s="1"/>
  <c r="T180" i="24"/>
  <c r="AJ179" i="24"/>
  <c r="T179" i="24"/>
  <c r="AK178" i="24"/>
  <c r="AA178" i="24" s="1"/>
  <c r="AJ178" i="24"/>
  <c r="U178" i="24"/>
  <c r="K178" i="24" s="1"/>
  <c r="T178" i="24"/>
  <c r="AJ177" i="24"/>
  <c r="T177" i="24"/>
  <c r="AK176" i="24"/>
  <c r="AA176" i="24" s="1"/>
  <c r="AJ176" i="24"/>
  <c r="U176" i="24"/>
  <c r="K176" i="24" s="1"/>
  <c r="T176" i="24"/>
  <c r="AJ175" i="24"/>
  <c r="T175" i="24"/>
  <c r="AK174" i="24"/>
  <c r="AA174" i="24" s="1"/>
  <c r="AJ174" i="24"/>
  <c r="U174" i="24"/>
  <c r="K174" i="24" s="1"/>
  <c r="T174" i="24"/>
  <c r="AJ173" i="24"/>
  <c r="T173" i="24"/>
  <c r="AK172" i="24"/>
  <c r="AA172" i="24" s="1"/>
  <c r="AJ172" i="24"/>
  <c r="U172" i="24"/>
  <c r="K172" i="24" s="1"/>
  <c r="T172" i="24"/>
  <c r="AJ171" i="24"/>
  <c r="T171" i="24"/>
  <c r="AK170" i="24"/>
  <c r="AA170" i="24" s="1"/>
  <c r="AJ170" i="24"/>
  <c r="U170" i="24"/>
  <c r="T170" i="24"/>
  <c r="K170" i="24"/>
  <c r="AJ169" i="24"/>
  <c r="T169" i="24"/>
  <c r="AK168" i="24"/>
  <c r="AA168" i="24" s="1"/>
  <c r="AJ168" i="24"/>
  <c r="U168" i="24"/>
  <c r="K168" i="24" s="1"/>
  <c r="T168" i="24"/>
  <c r="AJ167" i="24"/>
  <c r="T167" i="24"/>
  <c r="AK166" i="24"/>
  <c r="AA166" i="24" s="1"/>
  <c r="AJ166" i="24"/>
  <c r="U166" i="24"/>
  <c r="K166" i="24" s="1"/>
  <c r="T166" i="24"/>
  <c r="AJ165" i="24"/>
  <c r="T165" i="24"/>
  <c r="AK164" i="24"/>
  <c r="AA164" i="24" s="1"/>
  <c r="AJ164" i="24"/>
  <c r="U164" i="24"/>
  <c r="T164" i="24"/>
  <c r="K164" i="24"/>
  <c r="AJ163" i="24"/>
  <c r="T163" i="24"/>
  <c r="AK162" i="24"/>
  <c r="AA162" i="24" s="1"/>
  <c r="AJ162" i="24"/>
  <c r="U162" i="24"/>
  <c r="T162" i="24"/>
  <c r="K162" i="24"/>
  <c r="AJ161" i="24"/>
  <c r="T161" i="24"/>
  <c r="AK160" i="24"/>
  <c r="AJ160" i="24"/>
  <c r="U160" i="24"/>
  <c r="K160" i="24" s="1"/>
  <c r="T160" i="24"/>
  <c r="AJ159" i="24"/>
  <c r="T159" i="24"/>
  <c r="AK158" i="24"/>
  <c r="AJ158" i="24"/>
  <c r="AA158" i="24"/>
  <c r="U158" i="24"/>
  <c r="K158" i="24" s="1"/>
  <c r="T158" i="24"/>
  <c r="AJ157" i="24"/>
  <c r="T157" i="24"/>
  <c r="AK156" i="24"/>
  <c r="AA156" i="24" s="1"/>
  <c r="AJ156" i="24"/>
  <c r="U156" i="24"/>
  <c r="K156" i="24" s="1"/>
  <c r="T156" i="24"/>
  <c r="AJ155" i="24"/>
  <c r="T155" i="24"/>
  <c r="AK146" i="24"/>
  <c r="AA146" i="24" s="1"/>
  <c r="AJ146" i="24"/>
  <c r="U146" i="24"/>
  <c r="K146" i="24" s="1"/>
  <c r="T146" i="24"/>
  <c r="AJ145" i="24"/>
  <c r="T145" i="24"/>
  <c r="AK144" i="24"/>
  <c r="AA144" i="24" s="1"/>
  <c r="AJ144" i="24"/>
  <c r="U144" i="24"/>
  <c r="T144" i="24"/>
  <c r="K144" i="24"/>
  <c r="AJ143" i="24"/>
  <c r="T143" i="24"/>
  <c r="AK142" i="24"/>
  <c r="AA142" i="24" s="1"/>
  <c r="AJ142" i="24"/>
  <c r="U142" i="24"/>
  <c r="K142" i="24" s="1"/>
  <c r="T142" i="24"/>
  <c r="AJ141" i="24"/>
  <c r="T141" i="24"/>
  <c r="AK140" i="24"/>
  <c r="AA140" i="24" s="1"/>
  <c r="AJ140" i="24"/>
  <c r="U140" i="24"/>
  <c r="K140" i="24" s="1"/>
  <c r="T140" i="24"/>
  <c r="AJ139" i="24"/>
  <c r="T139" i="24"/>
  <c r="AK138" i="24"/>
  <c r="AA138" i="24" s="1"/>
  <c r="AJ138" i="24"/>
  <c r="U138" i="24"/>
  <c r="K138" i="24" s="1"/>
  <c r="T138" i="24"/>
  <c r="AJ137" i="24"/>
  <c r="T137" i="24"/>
  <c r="AK136" i="24"/>
  <c r="AA136" i="24" s="1"/>
  <c r="AJ136" i="24"/>
  <c r="U136" i="24"/>
  <c r="K136" i="24" s="1"/>
  <c r="T136" i="24"/>
  <c r="AJ135" i="24"/>
  <c r="T135" i="24"/>
  <c r="AK134" i="24"/>
  <c r="AJ134" i="24"/>
  <c r="AA134" i="24"/>
  <c r="U134" i="24"/>
  <c r="K134" i="24" s="1"/>
  <c r="T134" i="24"/>
  <c r="AJ133" i="24"/>
  <c r="T133" i="24"/>
  <c r="AK132" i="24"/>
  <c r="AA132" i="24" s="1"/>
  <c r="AJ132" i="24"/>
  <c r="U132" i="24"/>
  <c r="T132" i="24"/>
  <c r="K132" i="24"/>
  <c r="AJ131" i="24"/>
  <c r="T131" i="24"/>
  <c r="AK130" i="24"/>
  <c r="AA130" i="24" s="1"/>
  <c r="AJ130" i="24"/>
  <c r="U130" i="24"/>
  <c r="T130" i="24"/>
  <c r="K130" i="24"/>
  <c r="AJ129" i="24"/>
  <c r="T129" i="24"/>
  <c r="AK128" i="24"/>
  <c r="AJ128" i="24"/>
  <c r="AA128" i="24"/>
  <c r="U128" i="24"/>
  <c r="K128" i="24" s="1"/>
  <c r="T128" i="24"/>
  <c r="AJ127" i="24"/>
  <c r="T127" i="24"/>
  <c r="AK126" i="24"/>
  <c r="AA126" i="24" s="1"/>
  <c r="AJ126" i="24"/>
  <c r="U126" i="24"/>
  <c r="K126" i="24" s="1"/>
  <c r="T126" i="24"/>
  <c r="AJ125" i="24"/>
  <c r="T125" i="24"/>
  <c r="AK124" i="24"/>
  <c r="AA124" i="24" s="1"/>
  <c r="AJ124" i="24"/>
  <c r="U124" i="24"/>
  <c r="K124" i="24" s="1"/>
  <c r="T124" i="24"/>
  <c r="AJ123" i="24"/>
  <c r="T123" i="24"/>
  <c r="AK122" i="24"/>
  <c r="AA122" i="24" s="1"/>
  <c r="AJ122" i="24"/>
  <c r="U122" i="24"/>
  <c r="T122" i="24"/>
  <c r="K122" i="24"/>
  <c r="AJ121" i="24"/>
  <c r="T121" i="24"/>
  <c r="AK120" i="24"/>
  <c r="AA120" i="24" s="1"/>
  <c r="AJ120" i="24"/>
  <c r="U120" i="24"/>
  <c r="T120" i="24"/>
  <c r="K120" i="24"/>
  <c r="AJ119" i="24"/>
  <c r="T119" i="24"/>
  <c r="AK118" i="24"/>
  <c r="AJ118" i="24"/>
  <c r="AA118" i="24"/>
  <c r="U118" i="24"/>
  <c r="K118" i="24" s="1"/>
  <c r="T118" i="24"/>
  <c r="AJ117" i="24"/>
  <c r="T117" i="24"/>
  <c r="AK116" i="24"/>
  <c r="AA116" i="24" s="1"/>
  <c r="AJ116" i="24"/>
  <c r="U116" i="24"/>
  <c r="T116" i="24"/>
  <c r="K116" i="24"/>
  <c r="AJ115" i="24"/>
  <c r="T115" i="24"/>
  <c r="AK114" i="24"/>
  <c r="AA114" i="24" s="1"/>
  <c r="AJ114" i="24"/>
  <c r="U114" i="24"/>
  <c r="K114" i="24" s="1"/>
  <c r="T114" i="24"/>
  <c r="AJ113" i="24"/>
  <c r="T113" i="24"/>
  <c r="AK112" i="24"/>
  <c r="AJ112" i="24"/>
  <c r="AA112" i="24"/>
  <c r="U112" i="24"/>
  <c r="T112" i="24"/>
  <c r="K112" i="24"/>
  <c r="AJ111" i="24"/>
  <c r="T111" i="24"/>
  <c r="AK110" i="24"/>
  <c r="AA110" i="24" s="1"/>
  <c r="AJ110" i="24"/>
  <c r="U110" i="24"/>
  <c r="T110" i="24"/>
  <c r="K110" i="24"/>
  <c r="AJ109" i="24"/>
  <c r="T109" i="24"/>
  <c r="AK108" i="24"/>
  <c r="AA108" i="24" s="1"/>
  <c r="AJ108" i="24"/>
  <c r="U108" i="24"/>
  <c r="K108" i="24" s="1"/>
  <c r="T108" i="24"/>
  <c r="AJ107" i="24"/>
  <c r="T107" i="24"/>
  <c r="AK106" i="24"/>
  <c r="AJ106" i="24"/>
  <c r="AA106" i="24"/>
  <c r="U106" i="24"/>
  <c r="K106" i="24" s="1"/>
  <c r="T106" i="24"/>
  <c r="AJ105" i="24"/>
  <c r="T105" i="24"/>
  <c r="AK96" i="24"/>
  <c r="AA96" i="24" s="1"/>
  <c r="AJ96" i="24"/>
  <c r="U96" i="24"/>
  <c r="K96" i="24" s="1"/>
  <c r="T96" i="24"/>
  <c r="AJ95" i="24"/>
  <c r="T95" i="24"/>
  <c r="AK94" i="24"/>
  <c r="AA94" i="24" s="1"/>
  <c r="AJ94" i="24"/>
  <c r="U94" i="24"/>
  <c r="K94" i="24" s="1"/>
  <c r="T94" i="24"/>
  <c r="AJ93" i="24"/>
  <c r="T93" i="24"/>
  <c r="AK92" i="24"/>
  <c r="AA92" i="24" s="1"/>
  <c r="AJ92" i="24"/>
  <c r="U92" i="24"/>
  <c r="T92" i="24"/>
  <c r="K92" i="24"/>
  <c r="AJ91" i="24"/>
  <c r="T91" i="24"/>
  <c r="AK90" i="24"/>
  <c r="AA90" i="24" s="1"/>
  <c r="AJ90" i="24"/>
  <c r="U90" i="24"/>
  <c r="T90" i="24"/>
  <c r="K90" i="24"/>
  <c r="AJ89" i="24"/>
  <c r="T89" i="24"/>
  <c r="AK88" i="24"/>
  <c r="AA88" i="24" s="1"/>
  <c r="AJ88" i="24"/>
  <c r="U88" i="24"/>
  <c r="K88" i="24" s="1"/>
  <c r="T88" i="24"/>
  <c r="AJ87" i="24"/>
  <c r="T87" i="24"/>
  <c r="AK86" i="24"/>
  <c r="AA86" i="24" s="1"/>
  <c r="AJ86" i="24"/>
  <c r="U86" i="24"/>
  <c r="T86" i="24"/>
  <c r="K86" i="24"/>
  <c r="AJ85" i="24"/>
  <c r="T85" i="24"/>
  <c r="AK84" i="24"/>
  <c r="AA84" i="24" s="1"/>
  <c r="AJ84" i="24"/>
  <c r="U84" i="24"/>
  <c r="K84" i="24" s="1"/>
  <c r="T84" i="24"/>
  <c r="AJ83" i="24"/>
  <c r="T83" i="24"/>
  <c r="AK82" i="24"/>
  <c r="AJ82" i="24"/>
  <c r="AA82" i="24"/>
  <c r="U82" i="24"/>
  <c r="K82" i="24" s="1"/>
  <c r="T82" i="24"/>
  <c r="AJ81" i="24"/>
  <c r="T81" i="24"/>
  <c r="AK80" i="24"/>
  <c r="AA80" i="24" s="1"/>
  <c r="AJ80" i="24"/>
  <c r="U80" i="24"/>
  <c r="K80" i="24" s="1"/>
  <c r="T80" i="24"/>
  <c r="AJ79" i="24"/>
  <c r="T79" i="24"/>
  <c r="AK78" i="24"/>
  <c r="AA78" i="24" s="1"/>
  <c r="AJ78" i="24"/>
  <c r="U78" i="24"/>
  <c r="K78" i="24" s="1"/>
  <c r="T78" i="24"/>
  <c r="AJ77" i="24"/>
  <c r="T77" i="24"/>
  <c r="AK76" i="24"/>
  <c r="AJ76" i="24"/>
  <c r="AA76" i="24"/>
  <c r="U76" i="24"/>
  <c r="T76" i="24"/>
  <c r="K76" i="24"/>
  <c r="AJ75" i="24"/>
  <c r="T75" i="24"/>
  <c r="AK74" i="24"/>
  <c r="AA74" i="24" s="1"/>
  <c r="AJ74" i="24"/>
  <c r="U74" i="24"/>
  <c r="K74" i="24" s="1"/>
  <c r="T74" i="24"/>
  <c r="AJ73" i="24"/>
  <c r="T73" i="24"/>
  <c r="AK72" i="24"/>
  <c r="AJ72" i="24"/>
  <c r="AA72" i="24"/>
  <c r="U72" i="24"/>
  <c r="K72" i="24" s="1"/>
  <c r="T72" i="24"/>
  <c r="AJ71" i="24"/>
  <c r="T71" i="24"/>
  <c r="AK70" i="24"/>
  <c r="AJ70" i="24"/>
  <c r="AA70" i="24"/>
  <c r="U70" i="24"/>
  <c r="K70" i="24" s="1"/>
  <c r="T70" i="24"/>
  <c r="AJ69" i="24"/>
  <c r="T69" i="24"/>
  <c r="AK68" i="24"/>
  <c r="AA68" i="24" s="1"/>
  <c r="AJ68" i="24"/>
  <c r="U68" i="24"/>
  <c r="K68" i="24" s="1"/>
  <c r="T68" i="24"/>
  <c r="AJ67" i="24"/>
  <c r="T67" i="24"/>
  <c r="AK66" i="24"/>
  <c r="AA66" i="24" s="1"/>
  <c r="AJ66" i="24"/>
  <c r="U66" i="24"/>
  <c r="T66" i="24"/>
  <c r="K66" i="24"/>
  <c r="AJ65" i="24"/>
  <c r="T65" i="24"/>
  <c r="AK64" i="24"/>
  <c r="AA64" i="24" s="1"/>
  <c r="AJ64" i="24"/>
  <c r="U64" i="24"/>
  <c r="T64" i="24"/>
  <c r="K64" i="24"/>
  <c r="AJ63" i="24"/>
  <c r="T63" i="24"/>
  <c r="AK62" i="24"/>
  <c r="AA62" i="24" s="1"/>
  <c r="AJ62" i="24"/>
  <c r="U62" i="24"/>
  <c r="K62" i="24" s="1"/>
  <c r="T62" i="24"/>
  <c r="AJ61" i="24"/>
  <c r="T61" i="24"/>
  <c r="AK60" i="24"/>
  <c r="AJ60" i="24"/>
  <c r="AA60" i="24"/>
  <c r="U60" i="24"/>
  <c r="K60" i="24" s="1"/>
  <c r="T60" i="24"/>
  <c r="AJ59" i="24"/>
  <c r="T59" i="24"/>
  <c r="AK58" i="24"/>
  <c r="AA58" i="24" s="1"/>
  <c r="AJ58" i="24"/>
  <c r="U58" i="24"/>
  <c r="K58" i="24" s="1"/>
  <c r="T58" i="24"/>
  <c r="AJ57" i="24"/>
  <c r="T57" i="24"/>
  <c r="AK56" i="24"/>
  <c r="AA56" i="24" s="1"/>
  <c r="AJ56" i="24"/>
  <c r="U56" i="24"/>
  <c r="T56" i="24"/>
  <c r="AJ55" i="24"/>
  <c r="T55" i="24"/>
  <c r="AK47" i="24"/>
  <c r="AA47" i="24" s="1"/>
  <c r="AJ47" i="24"/>
  <c r="U47" i="24"/>
  <c r="T47" i="24"/>
  <c r="K47" i="24"/>
  <c r="AJ46" i="24"/>
  <c r="T46" i="24"/>
  <c r="AK45" i="24"/>
  <c r="AA45" i="24" s="1"/>
  <c r="AJ45" i="24"/>
  <c r="U45" i="24"/>
  <c r="T45" i="24"/>
  <c r="K45" i="24"/>
  <c r="AJ44" i="24"/>
  <c r="T44" i="24"/>
  <c r="AK43" i="24"/>
  <c r="AJ43" i="24"/>
  <c r="AA43" i="24"/>
  <c r="U43" i="24"/>
  <c r="K43" i="24" s="1"/>
  <c r="T43" i="24"/>
  <c r="AJ42" i="24"/>
  <c r="T42" i="24"/>
  <c r="AK41" i="24"/>
  <c r="AA41" i="24" s="1"/>
  <c r="AJ41" i="24"/>
  <c r="U41" i="24"/>
  <c r="K41" i="24" s="1"/>
  <c r="T41" i="24"/>
  <c r="AJ40" i="24"/>
  <c r="T40" i="24"/>
  <c r="AK39" i="24"/>
  <c r="AA39" i="24" s="1"/>
  <c r="AJ39" i="24"/>
  <c r="U39" i="24"/>
  <c r="K39" i="24" s="1"/>
  <c r="T39" i="24"/>
  <c r="AJ38" i="24"/>
  <c r="T38" i="24"/>
  <c r="AK37" i="24"/>
  <c r="AA37" i="24" s="1"/>
  <c r="AJ37" i="24"/>
  <c r="U37" i="24"/>
  <c r="K37" i="24" s="1"/>
  <c r="T37" i="24"/>
  <c r="AJ36" i="24"/>
  <c r="T36" i="24"/>
  <c r="AK35" i="24"/>
  <c r="AA35" i="24" s="1"/>
  <c r="AJ35" i="24"/>
  <c r="U35" i="24"/>
  <c r="T35" i="24"/>
  <c r="K35" i="24"/>
  <c r="AJ34" i="24"/>
  <c r="T34" i="24"/>
  <c r="AK33" i="24"/>
  <c r="AJ33" i="24"/>
  <c r="AA33" i="24"/>
  <c r="U33" i="24"/>
  <c r="K33" i="24" s="1"/>
  <c r="T33" i="24"/>
  <c r="AJ32" i="24"/>
  <c r="T32" i="24"/>
  <c r="AK31" i="24"/>
  <c r="AJ31" i="24"/>
  <c r="AA31" i="24"/>
  <c r="U31" i="24"/>
  <c r="K31" i="24" s="1"/>
  <c r="T31" i="24"/>
  <c r="AJ30" i="24"/>
  <c r="T30" i="24"/>
  <c r="AK29" i="24"/>
  <c r="AA29" i="24" s="1"/>
  <c r="AJ29" i="24"/>
  <c r="U29" i="24"/>
  <c r="K29" i="24" s="1"/>
  <c r="T29" i="24"/>
  <c r="AJ28" i="24"/>
  <c r="T28" i="24"/>
  <c r="AK27" i="24"/>
  <c r="AJ27" i="24"/>
  <c r="AA27" i="24"/>
  <c r="U27" i="24"/>
  <c r="T27" i="24"/>
  <c r="K27" i="24"/>
  <c r="AJ26" i="24"/>
  <c r="T26" i="24"/>
  <c r="AK25" i="24"/>
  <c r="AJ25" i="24"/>
  <c r="AA25" i="24"/>
  <c r="U25" i="24"/>
  <c r="K25" i="24" s="1"/>
  <c r="T25" i="24"/>
  <c r="AJ24" i="24"/>
  <c r="T24" i="24"/>
  <c r="AK23" i="24"/>
  <c r="AJ23" i="24"/>
  <c r="AA23" i="24"/>
  <c r="U23" i="24"/>
  <c r="K23" i="24" s="1"/>
  <c r="T23" i="24"/>
  <c r="AJ22" i="24"/>
  <c r="T22" i="24"/>
  <c r="AK21" i="24"/>
  <c r="AA21" i="24" s="1"/>
  <c r="AJ21" i="24"/>
  <c r="U21" i="24"/>
  <c r="K21" i="24" s="1"/>
  <c r="T21" i="24"/>
  <c r="AJ20" i="24"/>
  <c r="T20" i="24"/>
  <c r="AK19" i="24"/>
  <c r="AJ19" i="24"/>
  <c r="AA19" i="24"/>
  <c r="U19" i="24"/>
  <c r="K19" i="24" s="1"/>
  <c r="T19" i="24"/>
  <c r="AJ18" i="24"/>
  <c r="T18" i="24"/>
  <c r="AK17" i="24"/>
  <c r="AJ17" i="24"/>
  <c r="U17" i="24"/>
  <c r="K17" i="24" s="1"/>
  <c r="T17" i="24"/>
  <c r="AJ16" i="24"/>
  <c r="T16" i="24"/>
  <c r="M16" i="24"/>
  <c r="N8" i="24"/>
  <c r="AR3" i="24" s="1"/>
  <c r="AR5" i="24" s="1"/>
  <c r="N7" i="24"/>
  <c r="V16" i="24" s="1"/>
  <c r="N6" i="24"/>
  <c r="N3" i="24"/>
  <c r="AK196" i="23"/>
  <c r="AA196" i="23" s="1"/>
  <c r="AJ196" i="23"/>
  <c r="U196" i="23"/>
  <c r="K196" i="23" s="1"/>
  <c r="T196" i="23"/>
  <c r="AJ195" i="23"/>
  <c r="T195" i="23"/>
  <c r="AK194" i="23"/>
  <c r="AA194" i="23" s="1"/>
  <c r="AJ194" i="23"/>
  <c r="U194" i="23"/>
  <c r="K194" i="23" s="1"/>
  <c r="T194" i="23"/>
  <c r="AJ193" i="23"/>
  <c r="T193" i="23"/>
  <c r="AK192" i="23"/>
  <c r="AA192" i="23" s="1"/>
  <c r="AJ192" i="23"/>
  <c r="U192" i="23"/>
  <c r="K192" i="23" s="1"/>
  <c r="T192" i="23"/>
  <c r="AJ191" i="23"/>
  <c r="T191" i="23"/>
  <c r="AK190" i="23"/>
  <c r="AA190" i="23" s="1"/>
  <c r="AJ190" i="23"/>
  <c r="U190" i="23"/>
  <c r="K190" i="23" s="1"/>
  <c r="T190" i="23"/>
  <c r="AJ189" i="23"/>
  <c r="T189" i="23"/>
  <c r="AK188" i="23"/>
  <c r="AA188" i="23" s="1"/>
  <c r="AJ188" i="23"/>
  <c r="U188" i="23"/>
  <c r="K188" i="23" s="1"/>
  <c r="T188" i="23"/>
  <c r="AJ187" i="23"/>
  <c r="T187" i="23"/>
  <c r="AK186" i="23"/>
  <c r="AA186" i="23" s="1"/>
  <c r="AJ186" i="23"/>
  <c r="U186" i="23"/>
  <c r="T186" i="23"/>
  <c r="K186" i="23"/>
  <c r="AJ185" i="23"/>
  <c r="T185" i="23"/>
  <c r="AK184" i="23"/>
  <c r="AA184" i="23" s="1"/>
  <c r="AJ184" i="23"/>
  <c r="U184" i="23"/>
  <c r="T184" i="23"/>
  <c r="K184" i="23"/>
  <c r="AJ183" i="23"/>
  <c r="T183" i="23"/>
  <c r="AK182" i="23"/>
  <c r="AJ182" i="23"/>
  <c r="AA182" i="23"/>
  <c r="U182" i="23"/>
  <c r="K182" i="23" s="1"/>
  <c r="T182" i="23"/>
  <c r="AJ181" i="23"/>
  <c r="T181" i="23"/>
  <c r="AK180" i="23"/>
  <c r="AJ180" i="23"/>
  <c r="AA180" i="23"/>
  <c r="U180" i="23"/>
  <c r="T180" i="23"/>
  <c r="K180" i="23"/>
  <c r="AJ179" i="23"/>
  <c r="T179" i="23"/>
  <c r="AK178" i="23"/>
  <c r="AA178" i="23" s="1"/>
  <c r="AJ178" i="23"/>
  <c r="U178" i="23"/>
  <c r="K178" i="23" s="1"/>
  <c r="T178" i="23"/>
  <c r="AJ177" i="23"/>
  <c r="T177" i="23"/>
  <c r="AK176" i="23"/>
  <c r="AJ176" i="23"/>
  <c r="AA176" i="23"/>
  <c r="U176" i="23"/>
  <c r="K176" i="23" s="1"/>
  <c r="T176" i="23"/>
  <c r="AJ175" i="23"/>
  <c r="T175" i="23"/>
  <c r="AK174" i="23"/>
  <c r="AA174" i="23" s="1"/>
  <c r="AJ174" i="23"/>
  <c r="U174" i="23"/>
  <c r="K174" i="23" s="1"/>
  <c r="T174" i="23"/>
  <c r="AJ173" i="23"/>
  <c r="T173" i="23"/>
  <c r="AK172" i="23"/>
  <c r="AJ172" i="23"/>
  <c r="AA172" i="23"/>
  <c r="U172" i="23"/>
  <c r="T172" i="23"/>
  <c r="K172" i="23"/>
  <c r="AJ171" i="23"/>
  <c r="T171" i="23"/>
  <c r="AK170" i="23"/>
  <c r="AA170" i="23" s="1"/>
  <c r="AJ170" i="23"/>
  <c r="U170" i="23"/>
  <c r="K170" i="23" s="1"/>
  <c r="T170" i="23"/>
  <c r="AJ169" i="23"/>
  <c r="T169" i="23"/>
  <c r="AK168" i="23"/>
  <c r="AJ168" i="23"/>
  <c r="AA168" i="23"/>
  <c r="U168" i="23"/>
  <c r="K168" i="23" s="1"/>
  <c r="T168" i="23"/>
  <c r="AJ167" i="23"/>
  <c r="T167" i="23"/>
  <c r="AK166" i="23"/>
  <c r="AJ166" i="23"/>
  <c r="AA166" i="23"/>
  <c r="U166" i="23"/>
  <c r="T166" i="23"/>
  <c r="K166" i="23"/>
  <c r="AJ165" i="23"/>
  <c r="T165" i="23"/>
  <c r="AK164" i="23"/>
  <c r="AJ164" i="23"/>
  <c r="AA164" i="23"/>
  <c r="U164" i="23"/>
  <c r="K164" i="23" s="1"/>
  <c r="T164" i="23"/>
  <c r="AJ163" i="23"/>
  <c r="T163" i="23"/>
  <c r="AK162" i="23"/>
  <c r="AA162" i="23" s="1"/>
  <c r="AJ162" i="23"/>
  <c r="U162" i="23"/>
  <c r="K162" i="23" s="1"/>
  <c r="T162" i="23"/>
  <c r="AJ161" i="23"/>
  <c r="T161" i="23"/>
  <c r="AK160" i="23"/>
  <c r="AA160" i="23" s="1"/>
  <c r="AJ160" i="23"/>
  <c r="U160" i="23"/>
  <c r="K160" i="23" s="1"/>
  <c r="T160" i="23"/>
  <c r="AJ159" i="23"/>
  <c r="T159" i="23"/>
  <c r="AK158" i="23"/>
  <c r="AJ158" i="23"/>
  <c r="AA158" i="23"/>
  <c r="U158" i="23"/>
  <c r="K158" i="23" s="1"/>
  <c r="T158" i="23"/>
  <c r="AJ157" i="23"/>
  <c r="T157" i="23"/>
  <c r="AK156" i="23"/>
  <c r="AJ156" i="23"/>
  <c r="U156" i="23"/>
  <c r="K156" i="23" s="1"/>
  <c r="T156" i="23"/>
  <c r="AJ155" i="23"/>
  <c r="T155" i="23"/>
  <c r="AK146" i="23"/>
  <c r="AA146" i="23" s="1"/>
  <c r="AJ146" i="23"/>
  <c r="U146" i="23"/>
  <c r="T146" i="23"/>
  <c r="K146" i="23"/>
  <c r="AJ145" i="23"/>
  <c r="T145" i="23"/>
  <c r="AK144" i="23"/>
  <c r="AA144" i="23" s="1"/>
  <c r="AJ144" i="23"/>
  <c r="U144" i="23"/>
  <c r="T144" i="23"/>
  <c r="K144" i="23"/>
  <c r="AJ143" i="23"/>
  <c r="T143" i="23"/>
  <c r="AK142" i="23"/>
  <c r="AJ142" i="23"/>
  <c r="AA142" i="23"/>
  <c r="U142" i="23"/>
  <c r="K142" i="23" s="1"/>
  <c r="T142" i="23"/>
  <c r="AJ141" i="23"/>
  <c r="T141" i="23"/>
  <c r="AK140" i="23"/>
  <c r="AA140" i="23" s="1"/>
  <c r="AJ140" i="23"/>
  <c r="U140" i="23"/>
  <c r="T140" i="23"/>
  <c r="K140" i="23"/>
  <c r="AJ139" i="23"/>
  <c r="T139" i="23"/>
  <c r="AK138" i="23"/>
  <c r="AA138" i="23" s="1"/>
  <c r="AJ138" i="23"/>
  <c r="U138" i="23"/>
  <c r="K138" i="23" s="1"/>
  <c r="T138" i="23"/>
  <c r="AJ137" i="23"/>
  <c r="T137" i="23"/>
  <c r="AK136" i="23"/>
  <c r="AA136" i="23" s="1"/>
  <c r="AJ136" i="23"/>
  <c r="U136" i="23"/>
  <c r="K136" i="23" s="1"/>
  <c r="T136" i="23"/>
  <c r="AJ135" i="23"/>
  <c r="T135" i="23"/>
  <c r="AK134" i="23"/>
  <c r="AA134" i="23" s="1"/>
  <c r="AJ134" i="23"/>
  <c r="U134" i="23"/>
  <c r="K134" i="23" s="1"/>
  <c r="T134" i="23"/>
  <c r="AJ133" i="23"/>
  <c r="T133" i="23"/>
  <c r="AK132" i="23"/>
  <c r="AA132" i="23" s="1"/>
  <c r="AJ132" i="23"/>
  <c r="U132" i="23"/>
  <c r="K132" i="23" s="1"/>
  <c r="T132" i="23"/>
  <c r="AJ131" i="23"/>
  <c r="T131" i="23"/>
  <c r="AK130" i="23"/>
  <c r="AA130" i="23" s="1"/>
  <c r="AJ130" i="23"/>
  <c r="U130" i="23"/>
  <c r="K130" i="23" s="1"/>
  <c r="T130" i="23"/>
  <c r="AJ129" i="23"/>
  <c r="T129" i="23"/>
  <c r="AK128" i="23"/>
  <c r="AJ128" i="23"/>
  <c r="AA128" i="23"/>
  <c r="U128" i="23"/>
  <c r="K128" i="23" s="1"/>
  <c r="T128" i="23"/>
  <c r="AJ127" i="23"/>
  <c r="T127" i="23"/>
  <c r="AK126" i="23"/>
  <c r="AA126" i="23" s="1"/>
  <c r="AJ126" i="23"/>
  <c r="U126" i="23"/>
  <c r="K126" i="23" s="1"/>
  <c r="T126" i="23"/>
  <c r="AJ125" i="23"/>
  <c r="T125" i="23"/>
  <c r="AK124" i="23"/>
  <c r="AA124" i="23" s="1"/>
  <c r="AJ124" i="23"/>
  <c r="U124" i="23"/>
  <c r="K124" i="23" s="1"/>
  <c r="T124" i="23"/>
  <c r="AJ123" i="23"/>
  <c r="T123" i="23"/>
  <c r="AK122" i="23"/>
  <c r="AA122" i="23" s="1"/>
  <c r="AJ122" i="23"/>
  <c r="U122" i="23"/>
  <c r="T122" i="23"/>
  <c r="K122" i="23"/>
  <c r="AJ121" i="23"/>
  <c r="T121" i="23"/>
  <c r="AK120" i="23"/>
  <c r="AA120" i="23" s="1"/>
  <c r="AJ120" i="23"/>
  <c r="U120" i="23"/>
  <c r="K120" i="23" s="1"/>
  <c r="T120" i="23"/>
  <c r="AJ119" i="23"/>
  <c r="T119" i="23"/>
  <c r="AK118" i="23"/>
  <c r="AJ118" i="23"/>
  <c r="AA118" i="23"/>
  <c r="U118" i="23"/>
  <c r="K118" i="23" s="1"/>
  <c r="T118" i="23"/>
  <c r="AJ117" i="23"/>
  <c r="T117" i="23"/>
  <c r="AK116" i="23"/>
  <c r="AA116" i="23" s="1"/>
  <c r="AJ116" i="23"/>
  <c r="U116" i="23"/>
  <c r="T116" i="23"/>
  <c r="K116" i="23"/>
  <c r="AJ115" i="23"/>
  <c r="T115" i="23"/>
  <c r="AK114" i="23"/>
  <c r="AA114" i="23" s="1"/>
  <c r="AJ114" i="23"/>
  <c r="U114" i="23"/>
  <c r="K114" i="23" s="1"/>
  <c r="T114" i="23"/>
  <c r="AJ113" i="23"/>
  <c r="T113" i="23"/>
  <c r="AK112" i="23"/>
  <c r="AJ112" i="23"/>
  <c r="AA112" i="23"/>
  <c r="U112" i="23"/>
  <c r="T112" i="23"/>
  <c r="K112" i="23"/>
  <c r="AJ111" i="23"/>
  <c r="T111" i="23"/>
  <c r="AK110" i="23"/>
  <c r="AA110" i="23" s="1"/>
  <c r="AJ110" i="23"/>
  <c r="U110" i="23"/>
  <c r="K110" i="23" s="1"/>
  <c r="T110" i="23"/>
  <c r="AJ109" i="23"/>
  <c r="T109" i="23"/>
  <c r="AK108" i="23"/>
  <c r="AA108" i="23" s="1"/>
  <c r="AJ108" i="23"/>
  <c r="U108" i="23"/>
  <c r="T108" i="23"/>
  <c r="K108" i="23"/>
  <c r="AJ107" i="23"/>
  <c r="T107" i="23"/>
  <c r="AK106" i="23"/>
  <c r="AA106" i="23" s="1"/>
  <c r="AJ106" i="23"/>
  <c r="U106" i="23"/>
  <c r="K106" i="23" s="1"/>
  <c r="T106" i="23"/>
  <c r="AJ105" i="23"/>
  <c r="T105" i="23"/>
  <c r="AK96" i="23"/>
  <c r="AA96" i="23" s="1"/>
  <c r="AJ96" i="23"/>
  <c r="U96" i="23"/>
  <c r="K96" i="23" s="1"/>
  <c r="T96" i="23"/>
  <c r="AJ95" i="23"/>
  <c r="T95" i="23"/>
  <c r="AK94" i="23"/>
  <c r="AA94" i="23" s="1"/>
  <c r="AJ94" i="23"/>
  <c r="U94" i="23"/>
  <c r="T94" i="23"/>
  <c r="K94" i="23"/>
  <c r="AJ93" i="23"/>
  <c r="T93" i="23"/>
  <c r="AK92" i="23"/>
  <c r="AA92" i="23" s="1"/>
  <c r="AJ92" i="23"/>
  <c r="U92" i="23"/>
  <c r="K92" i="23" s="1"/>
  <c r="T92" i="23"/>
  <c r="AJ91" i="23"/>
  <c r="T91" i="23"/>
  <c r="AK90" i="23"/>
  <c r="AA90" i="23" s="1"/>
  <c r="AJ90" i="23"/>
  <c r="U90" i="23"/>
  <c r="T90" i="23"/>
  <c r="K90" i="23"/>
  <c r="AJ89" i="23"/>
  <c r="T89" i="23"/>
  <c r="AK88" i="23"/>
  <c r="AA88" i="23" s="1"/>
  <c r="AJ88" i="23"/>
  <c r="U88" i="23"/>
  <c r="T88" i="23"/>
  <c r="K88" i="23"/>
  <c r="AJ87" i="23"/>
  <c r="T87" i="23"/>
  <c r="AK86" i="23"/>
  <c r="AJ86" i="23"/>
  <c r="AA86" i="23"/>
  <c r="U86" i="23"/>
  <c r="K86" i="23" s="1"/>
  <c r="T86" i="23"/>
  <c r="AJ85" i="23"/>
  <c r="T85" i="23"/>
  <c r="AK84" i="23"/>
  <c r="AJ84" i="23"/>
  <c r="AA84" i="23"/>
  <c r="U84" i="23"/>
  <c r="K84" i="23" s="1"/>
  <c r="T84" i="23"/>
  <c r="AJ83" i="23"/>
  <c r="T83" i="23"/>
  <c r="AK82" i="23"/>
  <c r="AA82" i="23" s="1"/>
  <c r="AJ82" i="23"/>
  <c r="U82" i="23"/>
  <c r="K82" i="23" s="1"/>
  <c r="T82" i="23"/>
  <c r="AJ81" i="23"/>
  <c r="T81" i="23"/>
  <c r="AK80" i="23"/>
  <c r="AA80" i="23" s="1"/>
  <c r="AJ80" i="23"/>
  <c r="U80" i="23"/>
  <c r="T80" i="23"/>
  <c r="K80" i="23"/>
  <c r="AJ79" i="23"/>
  <c r="T79" i="23"/>
  <c r="AK78" i="23"/>
  <c r="AJ78" i="23"/>
  <c r="AA78" i="23"/>
  <c r="U78" i="23"/>
  <c r="T78" i="23"/>
  <c r="K78" i="23"/>
  <c r="AJ77" i="23"/>
  <c r="T77" i="23"/>
  <c r="AK76" i="23"/>
  <c r="AJ76" i="23"/>
  <c r="AA76" i="23"/>
  <c r="U76" i="23"/>
  <c r="K76" i="23" s="1"/>
  <c r="T76" i="23"/>
  <c r="AJ75" i="23"/>
  <c r="T75" i="23"/>
  <c r="AK74" i="23"/>
  <c r="AJ74" i="23"/>
  <c r="AA74" i="23"/>
  <c r="U74" i="23"/>
  <c r="T74" i="23"/>
  <c r="K74" i="23"/>
  <c r="AJ73" i="23"/>
  <c r="T73" i="23"/>
  <c r="AK72" i="23"/>
  <c r="AJ72" i="23"/>
  <c r="AA72" i="23"/>
  <c r="U72" i="23"/>
  <c r="K72" i="23" s="1"/>
  <c r="T72" i="23"/>
  <c r="AJ71" i="23"/>
  <c r="T71" i="23"/>
  <c r="AK70" i="23"/>
  <c r="AA70" i="23" s="1"/>
  <c r="AJ70" i="23"/>
  <c r="U70" i="23"/>
  <c r="K70" i="23" s="1"/>
  <c r="T70" i="23"/>
  <c r="AJ69" i="23"/>
  <c r="T69" i="23"/>
  <c r="AK68" i="23"/>
  <c r="AA68" i="23" s="1"/>
  <c r="AJ68" i="23"/>
  <c r="U68" i="23"/>
  <c r="K68" i="23" s="1"/>
  <c r="T68" i="23"/>
  <c r="AJ67" i="23"/>
  <c r="T67" i="23"/>
  <c r="AK66" i="23"/>
  <c r="AA66" i="23" s="1"/>
  <c r="AJ66" i="23"/>
  <c r="U66" i="23"/>
  <c r="K66" i="23" s="1"/>
  <c r="T66" i="23"/>
  <c r="AJ65" i="23"/>
  <c r="T65" i="23"/>
  <c r="AK64" i="23"/>
  <c r="AA64" i="23" s="1"/>
  <c r="AJ64" i="23"/>
  <c r="U64" i="23"/>
  <c r="T64" i="23"/>
  <c r="K64" i="23"/>
  <c r="AJ63" i="23"/>
  <c r="T63" i="23"/>
  <c r="AK62" i="23"/>
  <c r="AA62" i="23" s="1"/>
  <c r="AJ62" i="23"/>
  <c r="U62" i="23"/>
  <c r="K62" i="23" s="1"/>
  <c r="T62" i="23"/>
  <c r="AJ61" i="23"/>
  <c r="T61" i="23"/>
  <c r="AK60" i="23"/>
  <c r="AJ60" i="23"/>
  <c r="AA60" i="23"/>
  <c r="U60" i="23"/>
  <c r="T60" i="23"/>
  <c r="K60" i="23"/>
  <c r="AJ59" i="23"/>
  <c r="T59" i="23"/>
  <c r="AK58" i="23"/>
  <c r="AA58" i="23" s="1"/>
  <c r="AJ58" i="23"/>
  <c r="U58" i="23"/>
  <c r="T58" i="23"/>
  <c r="K58" i="23"/>
  <c r="AJ57" i="23"/>
  <c r="T57" i="23"/>
  <c r="AK56" i="23"/>
  <c r="AJ56" i="23"/>
  <c r="U56" i="23"/>
  <c r="K56" i="23" s="1"/>
  <c r="T56" i="23"/>
  <c r="AJ55" i="23"/>
  <c r="T55" i="23"/>
  <c r="AK47" i="23"/>
  <c r="AA47" i="23" s="1"/>
  <c r="AJ47" i="23"/>
  <c r="U47" i="23"/>
  <c r="T47" i="23"/>
  <c r="K47" i="23"/>
  <c r="AJ46" i="23"/>
  <c r="T46" i="23"/>
  <c r="AK45" i="23"/>
  <c r="AA45" i="23" s="1"/>
  <c r="AJ45" i="23"/>
  <c r="U45" i="23"/>
  <c r="K45" i="23" s="1"/>
  <c r="T45" i="23"/>
  <c r="AJ44" i="23"/>
  <c r="T44" i="23"/>
  <c r="AK43" i="23"/>
  <c r="AJ43" i="23"/>
  <c r="AA43" i="23"/>
  <c r="U43" i="23"/>
  <c r="K43" i="23" s="1"/>
  <c r="T43" i="23"/>
  <c r="AJ42" i="23"/>
  <c r="T42" i="23"/>
  <c r="AK41" i="23"/>
  <c r="AA41" i="23" s="1"/>
  <c r="AJ41" i="23"/>
  <c r="U41" i="23"/>
  <c r="K41" i="23" s="1"/>
  <c r="T41" i="23"/>
  <c r="AJ40" i="23"/>
  <c r="T40" i="23"/>
  <c r="AK39" i="23"/>
  <c r="AA39" i="23" s="1"/>
  <c r="AJ39" i="23"/>
  <c r="U39" i="23"/>
  <c r="K39" i="23" s="1"/>
  <c r="T39" i="23"/>
  <c r="AJ38" i="23"/>
  <c r="T38" i="23"/>
  <c r="AK37" i="23"/>
  <c r="AA37" i="23" s="1"/>
  <c r="AJ37" i="23"/>
  <c r="U37" i="23"/>
  <c r="K37" i="23" s="1"/>
  <c r="T37" i="23"/>
  <c r="AJ36" i="23"/>
  <c r="T36" i="23"/>
  <c r="AK35" i="23"/>
  <c r="AA35" i="23" s="1"/>
  <c r="AJ35" i="23"/>
  <c r="U35" i="23"/>
  <c r="K35" i="23" s="1"/>
  <c r="T35" i="23"/>
  <c r="AJ34" i="23"/>
  <c r="T34" i="23"/>
  <c r="AK33" i="23"/>
  <c r="AA33" i="23" s="1"/>
  <c r="AJ33" i="23"/>
  <c r="U33" i="23"/>
  <c r="K33" i="23" s="1"/>
  <c r="T33" i="23"/>
  <c r="AJ32" i="23"/>
  <c r="T32" i="23"/>
  <c r="AK31" i="23"/>
  <c r="AA31" i="23" s="1"/>
  <c r="AJ31" i="23"/>
  <c r="U31" i="23"/>
  <c r="K31" i="23" s="1"/>
  <c r="T31" i="23"/>
  <c r="AJ30" i="23"/>
  <c r="T30" i="23"/>
  <c r="AK29" i="23"/>
  <c r="AA29" i="23" s="1"/>
  <c r="AJ29" i="23"/>
  <c r="U29" i="23"/>
  <c r="T29" i="23"/>
  <c r="K29" i="23"/>
  <c r="AJ28" i="23"/>
  <c r="T28" i="23"/>
  <c r="AK27" i="23"/>
  <c r="AA27" i="23" s="1"/>
  <c r="AJ27" i="23"/>
  <c r="U27" i="23"/>
  <c r="T27" i="23"/>
  <c r="K27" i="23"/>
  <c r="AJ26" i="23"/>
  <c r="T26" i="23"/>
  <c r="AK25" i="23"/>
  <c r="AA25" i="23" s="1"/>
  <c r="AJ25" i="23"/>
  <c r="U25" i="23"/>
  <c r="T25" i="23"/>
  <c r="K25" i="23"/>
  <c r="AJ24" i="23"/>
  <c r="T24" i="23"/>
  <c r="AK23" i="23"/>
  <c r="AA23" i="23" s="1"/>
  <c r="AJ23" i="23"/>
  <c r="U23" i="23"/>
  <c r="K23" i="23" s="1"/>
  <c r="T23" i="23"/>
  <c r="AJ22" i="23"/>
  <c r="T22" i="23"/>
  <c r="AK21" i="23"/>
  <c r="AA21" i="23" s="1"/>
  <c r="AJ21" i="23"/>
  <c r="U21" i="23"/>
  <c r="K21" i="23" s="1"/>
  <c r="T21" i="23"/>
  <c r="AJ20" i="23"/>
  <c r="T20" i="23"/>
  <c r="AK19" i="23"/>
  <c r="AA19" i="23" s="1"/>
  <c r="AJ19" i="23"/>
  <c r="U19" i="23"/>
  <c r="K19" i="23" s="1"/>
  <c r="T19" i="23"/>
  <c r="AJ18" i="23"/>
  <c r="T18" i="23"/>
  <c r="AK17" i="23"/>
  <c r="AJ17" i="23"/>
  <c r="U17" i="23"/>
  <c r="K17" i="23" s="1"/>
  <c r="T17" i="23"/>
  <c r="AJ16" i="23"/>
  <c r="V16" i="23"/>
  <c r="T16" i="23"/>
  <c r="M14" i="23"/>
  <c r="N8" i="23"/>
  <c r="N7" i="23"/>
  <c r="M16" i="23" s="1"/>
  <c r="N6" i="23"/>
  <c r="AR3" i="23"/>
  <c r="AR5" i="23" s="1"/>
  <c r="N3" i="23"/>
  <c r="T35" i="1"/>
  <c r="V35" i="1"/>
  <c r="W35" i="1" s="1" a="1"/>
  <c r="W35" i="1" s="1"/>
  <c r="AJ197" i="36" l="1"/>
  <c r="AK197" i="36" s="1"/>
  <c r="AT15" i="36" s="1"/>
  <c r="AJ97" i="24"/>
  <c r="AK97" i="24" s="1"/>
  <c r="AT11" i="24" s="1"/>
  <c r="K156" i="30"/>
  <c r="T197" i="30"/>
  <c r="U197" i="30" s="1"/>
  <c r="AT14" i="30" s="1"/>
  <c r="AJ97" i="29"/>
  <c r="AK97" i="29" s="1"/>
  <c r="AT11" i="29" s="1"/>
  <c r="AA25" i="32"/>
  <c r="AJ48" i="32"/>
  <c r="AK48" i="32" s="1"/>
  <c r="AT9" i="32" s="1"/>
  <c r="D10" i="29"/>
  <c r="AJ48" i="29"/>
  <c r="AK48" i="29" s="1"/>
  <c r="AT9" i="29" s="1"/>
  <c r="T48" i="37"/>
  <c r="U48" i="37" s="1"/>
  <c r="AJ48" i="26"/>
  <c r="AK48" i="26" s="1"/>
  <c r="AT9" i="26" s="1"/>
  <c r="T97" i="29"/>
  <c r="U97" i="29" s="1"/>
  <c r="AT10" i="29" s="1"/>
  <c r="T147" i="31"/>
  <c r="U147" i="31" s="1"/>
  <c r="AT12" i="31" s="1"/>
  <c r="AA56" i="29"/>
  <c r="T97" i="27"/>
  <c r="U97" i="27" s="1"/>
  <c r="AT10" i="27" s="1"/>
  <c r="AR3" i="32"/>
  <c r="AR5" i="32" s="1"/>
  <c r="K19" i="25"/>
  <c r="T147" i="39"/>
  <c r="U147" i="39" s="1"/>
  <c r="AT12" i="39" s="1"/>
  <c r="M16" i="39"/>
  <c r="C9" i="39"/>
  <c r="V16" i="39"/>
  <c r="AA56" i="39"/>
  <c r="AJ97" i="39"/>
  <c r="AK97" i="39" s="1"/>
  <c r="AT11" i="39" s="1"/>
  <c r="K60" i="39"/>
  <c r="T97" i="39"/>
  <c r="U97" i="39" s="1"/>
  <c r="AT10" i="39" s="1"/>
  <c r="AR3" i="39"/>
  <c r="AR5" i="39" s="1"/>
  <c r="AJ48" i="39"/>
  <c r="AK48" i="39" s="1"/>
  <c r="AT9" i="39" s="1"/>
  <c r="K17" i="39"/>
  <c r="T48" i="39"/>
  <c r="U48" i="39" s="1"/>
  <c r="AJ147" i="39"/>
  <c r="AK147" i="39" s="1"/>
  <c r="AT13" i="39" s="1"/>
  <c r="AA106" i="39"/>
  <c r="AJ197" i="39"/>
  <c r="AK197" i="39" s="1"/>
  <c r="AT15" i="39" s="1"/>
  <c r="AA156" i="39"/>
  <c r="T197" i="39"/>
  <c r="U197" i="39" s="1"/>
  <c r="AT14" i="39" s="1"/>
  <c r="N16" i="38"/>
  <c r="O16" i="38" s="1"/>
  <c r="P16" i="38" s="1"/>
  <c r="Q16" i="38" s="1"/>
  <c r="R16" i="38" s="1"/>
  <c r="C13" i="38"/>
  <c r="AJ97" i="38"/>
  <c r="AK97" i="38" s="1"/>
  <c r="AT11" i="38" s="1"/>
  <c r="AA58" i="38"/>
  <c r="M14" i="38"/>
  <c r="AJ48" i="38"/>
  <c r="AK48" i="38" s="1"/>
  <c r="AT9" i="38" s="1"/>
  <c r="K21" i="38"/>
  <c r="T48" i="38"/>
  <c r="U48" i="38" s="1"/>
  <c r="T97" i="38"/>
  <c r="U97" i="38" s="1"/>
  <c r="AT10" i="38" s="1"/>
  <c r="D10" i="38"/>
  <c r="V16" i="38"/>
  <c r="AR3" i="38"/>
  <c r="AR5" i="38" s="1"/>
  <c r="D12" i="38"/>
  <c r="K158" i="38"/>
  <c r="T197" i="38"/>
  <c r="U197" i="38" s="1"/>
  <c r="AT14" i="38" s="1"/>
  <c r="K106" i="38"/>
  <c r="T147" i="38"/>
  <c r="U147" i="38" s="1"/>
  <c r="AT12" i="38" s="1"/>
  <c r="AJ197" i="38"/>
  <c r="AK197" i="38" s="1"/>
  <c r="AT15" i="38" s="1"/>
  <c r="AA156" i="38"/>
  <c r="AJ147" i="38"/>
  <c r="AK147" i="38" s="1"/>
  <c r="AT13" i="38" s="1"/>
  <c r="AA106" i="38"/>
  <c r="AT8" i="37"/>
  <c r="AT16" i="37" s="1"/>
  <c r="S16" i="37"/>
  <c r="X16" i="37" a="1"/>
  <c r="X16" i="37" s="1"/>
  <c r="AJ48" i="37"/>
  <c r="AK48" i="37" s="1"/>
  <c r="AT9" i="37" s="1"/>
  <c r="Y16" i="37" a="1"/>
  <c r="Y16" i="37" s="1"/>
  <c r="AJ97" i="37"/>
  <c r="AK97" i="37" s="1"/>
  <c r="AT11" i="37" s="1"/>
  <c r="D9" i="37"/>
  <c r="C10" i="37"/>
  <c r="E9" i="37"/>
  <c r="M14" i="37"/>
  <c r="W16" i="37" a="1"/>
  <c r="W16" i="37" s="1"/>
  <c r="T97" i="37"/>
  <c r="U97" i="37" s="1"/>
  <c r="AT10" i="37" s="1"/>
  <c r="D10" i="37"/>
  <c r="T147" i="37"/>
  <c r="U147" i="37" s="1"/>
  <c r="AT12" i="37" s="1"/>
  <c r="AJ147" i="37"/>
  <c r="AK147" i="37" s="1"/>
  <c r="AT13" i="37" s="1"/>
  <c r="AA106" i="37"/>
  <c r="AJ197" i="37"/>
  <c r="AK197" i="37" s="1"/>
  <c r="AT15" i="37" s="1"/>
  <c r="K158" i="37"/>
  <c r="T197" i="37"/>
  <c r="U197" i="37" s="1"/>
  <c r="AT14" i="37" s="1"/>
  <c r="M14" i="36"/>
  <c r="N16" i="36"/>
  <c r="O16" i="36" s="1"/>
  <c r="P16" i="36" s="1"/>
  <c r="Q16" i="36" s="1"/>
  <c r="R16" i="36" s="1"/>
  <c r="AJ48" i="36"/>
  <c r="AK48" i="36" s="1"/>
  <c r="AT9" i="36" s="1"/>
  <c r="T97" i="36"/>
  <c r="U97" i="36" s="1"/>
  <c r="AT10" i="36" s="1"/>
  <c r="K56" i="36"/>
  <c r="C11" i="36"/>
  <c r="E10" i="36"/>
  <c r="AA62" i="36"/>
  <c r="AJ97" i="36"/>
  <c r="AK97" i="36" s="1"/>
  <c r="AT11" i="36" s="1"/>
  <c r="E9" i="36"/>
  <c r="D9" i="36"/>
  <c r="D10" i="36"/>
  <c r="T48" i="36"/>
  <c r="U48" i="36" s="1"/>
  <c r="AJ147" i="36"/>
  <c r="AK147" i="36" s="1"/>
  <c r="AT13" i="36" s="1"/>
  <c r="AA110" i="36"/>
  <c r="AR3" i="36"/>
  <c r="AR5" i="36" s="1"/>
  <c r="V16" i="36"/>
  <c r="T147" i="36"/>
  <c r="U147" i="36" s="1"/>
  <c r="AT12" i="36" s="1"/>
  <c r="K106" i="36"/>
  <c r="T197" i="36"/>
  <c r="U197" i="36" s="1"/>
  <c r="AT14" i="36" s="1"/>
  <c r="K156" i="36"/>
  <c r="C9" i="35"/>
  <c r="AR3" i="35"/>
  <c r="AR5" i="35" s="1"/>
  <c r="M16" i="35"/>
  <c r="AA23" i="35"/>
  <c r="AJ48" i="35"/>
  <c r="AK48" i="35" s="1"/>
  <c r="AT9" i="35" s="1"/>
  <c r="T147" i="35"/>
  <c r="U147" i="35" s="1"/>
  <c r="AT12" i="35" s="1"/>
  <c r="V16" i="35"/>
  <c r="K17" i="35"/>
  <c r="T48" i="35"/>
  <c r="U48" i="35" s="1"/>
  <c r="AJ97" i="35"/>
  <c r="AK97" i="35" s="1"/>
  <c r="AT11" i="35" s="1"/>
  <c r="AJ147" i="35"/>
  <c r="AK147" i="35" s="1"/>
  <c r="AT13" i="35" s="1"/>
  <c r="AA106" i="35"/>
  <c r="T197" i="35"/>
  <c r="U197" i="35" s="1"/>
  <c r="AT14" i="35" s="1"/>
  <c r="T97" i="35"/>
  <c r="U97" i="35" s="1"/>
  <c r="AT10" i="35" s="1"/>
  <c r="AJ197" i="35"/>
  <c r="AK197" i="35" s="1"/>
  <c r="AT15" i="35" s="1"/>
  <c r="AA106" i="34"/>
  <c r="AJ147" i="34"/>
  <c r="AK147" i="34" s="1"/>
  <c r="AT13" i="34" s="1"/>
  <c r="T48" i="34"/>
  <c r="U48" i="34" s="1"/>
  <c r="K56" i="34"/>
  <c r="T97" i="34"/>
  <c r="U97" i="34" s="1"/>
  <c r="AT10" i="34" s="1"/>
  <c r="T147" i="34"/>
  <c r="U147" i="34" s="1"/>
  <c r="AT12" i="34" s="1"/>
  <c r="M16" i="34"/>
  <c r="AR3" i="34"/>
  <c r="AR5" i="34" s="1"/>
  <c r="V16" i="34"/>
  <c r="C9" i="34"/>
  <c r="AA17" i="34"/>
  <c r="AJ48" i="34"/>
  <c r="AK48" i="34" s="1"/>
  <c r="AT9" i="34" s="1"/>
  <c r="AJ197" i="34"/>
  <c r="AK197" i="34" s="1"/>
  <c r="AT15" i="34" s="1"/>
  <c r="AA156" i="34"/>
  <c r="T197" i="34"/>
  <c r="U197" i="34" s="1"/>
  <c r="AT14" i="34" s="1"/>
  <c r="AJ97" i="34"/>
  <c r="AK97" i="34" s="1"/>
  <c r="AT11" i="34" s="1"/>
  <c r="E10" i="33"/>
  <c r="C11" i="33"/>
  <c r="D11" i="33" s="1"/>
  <c r="AA58" i="33"/>
  <c r="AJ97" i="33"/>
  <c r="AK97" i="33" s="1"/>
  <c r="AT11" i="33" s="1"/>
  <c r="D10" i="33"/>
  <c r="T48" i="33"/>
  <c r="U48" i="33" s="1"/>
  <c r="AJ48" i="33"/>
  <c r="AK48" i="33" s="1"/>
  <c r="AT9" i="33" s="1"/>
  <c r="AA17" i="33"/>
  <c r="T147" i="33"/>
  <c r="U147" i="33" s="1"/>
  <c r="AT12" i="33" s="1"/>
  <c r="T97" i="33"/>
  <c r="U97" i="33" s="1"/>
  <c r="AT10" i="33" s="1"/>
  <c r="K56" i="33"/>
  <c r="N16" i="33"/>
  <c r="AJ197" i="33"/>
  <c r="AK197" i="33" s="1"/>
  <c r="AT15" i="33" s="1"/>
  <c r="AA156" i="33"/>
  <c r="T197" i="33"/>
  <c r="U197" i="33" s="1"/>
  <c r="AT14" i="33" s="1"/>
  <c r="K156" i="33"/>
  <c r="AJ147" i="33"/>
  <c r="AK147" i="33" s="1"/>
  <c r="AT13" i="33" s="1"/>
  <c r="M14" i="32"/>
  <c r="AJ97" i="32"/>
  <c r="AK97" i="32" s="1"/>
  <c r="AT11" i="32" s="1"/>
  <c r="D11" i="32"/>
  <c r="AJ147" i="32"/>
  <c r="AK147" i="32" s="1"/>
  <c r="AT13" i="32" s="1"/>
  <c r="AA108" i="32"/>
  <c r="D9" i="32"/>
  <c r="E9" i="32"/>
  <c r="C12" i="32"/>
  <c r="K17" i="32"/>
  <c r="T48" i="32"/>
  <c r="U48" i="32" s="1"/>
  <c r="N16" i="32"/>
  <c r="O16" i="32" s="1"/>
  <c r="P16" i="32" s="1"/>
  <c r="Q16" i="32" s="1"/>
  <c r="R16" i="32" s="1"/>
  <c r="T147" i="32"/>
  <c r="U147" i="32" s="1"/>
  <c r="AT12" i="32" s="1"/>
  <c r="K158" i="32"/>
  <c r="T197" i="32"/>
  <c r="U197" i="32" s="1"/>
  <c r="AT14" i="32" s="1"/>
  <c r="AJ197" i="32"/>
  <c r="AK197" i="32" s="1"/>
  <c r="AT15" i="32" s="1"/>
  <c r="V16" i="31"/>
  <c r="M16" i="31"/>
  <c r="AR3" i="31"/>
  <c r="AR5" i="31" s="1"/>
  <c r="C9" i="31"/>
  <c r="T48" i="31"/>
  <c r="U48" i="31" s="1"/>
  <c r="T97" i="31"/>
  <c r="U97" i="31" s="1"/>
  <c r="AT10" i="31" s="1"/>
  <c r="AJ197" i="31"/>
  <c r="AK197" i="31" s="1"/>
  <c r="AT15" i="31" s="1"/>
  <c r="AA156" i="31"/>
  <c r="AJ48" i="31"/>
  <c r="AK48" i="31" s="1"/>
  <c r="AT9" i="31" s="1"/>
  <c r="AA17" i="31"/>
  <c r="AA56" i="31"/>
  <c r="AJ97" i="31"/>
  <c r="AK97" i="31" s="1"/>
  <c r="AT11" i="31" s="1"/>
  <c r="AJ147" i="31"/>
  <c r="AK147" i="31" s="1"/>
  <c r="AT13" i="31" s="1"/>
  <c r="T197" i="31"/>
  <c r="U197" i="31" s="1"/>
  <c r="AT14" i="31" s="1"/>
  <c r="K17" i="30"/>
  <c r="T48" i="30"/>
  <c r="U48" i="30" s="1"/>
  <c r="AJ97" i="30"/>
  <c r="AK97" i="30" s="1"/>
  <c r="AT11" i="30" s="1"/>
  <c r="AA64" i="30"/>
  <c r="K56" i="30"/>
  <c r="T97" i="30"/>
  <c r="U97" i="30" s="1"/>
  <c r="AT10" i="30" s="1"/>
  <c r="M16" i="30"/>
  <c r="C9" i="30"/>
  <c r="AA17" i="30"/>
  <c r="AJ48" i="30"/>
  <c r="AK48" i="30" s="1"/>
  <c r="AT9" i="30" s="1"/>
  <c r="AJ147" i="30"/>
  <c r="AK147" i="30" s="1"/>
  <c r="AT13" i="30" s="1"/>
  <c r="AA106" i="30"/>
  <c r="AR3" i="30"/>
  <c r="AR5" i="30" s="1"/>
  <c r="T147" i="30"/>
  <c r="U147" i="30" s="1"/>
  <c r="AT12" i="30" s="1"/>
  <c r="AJ197" i="30"/>
  <c r="AK197" i="30" s="1"/>
  <c r="AT15" i="30" s="1"/>
  <c r="M14" i="29"/>
  <c r="N16" i="29"/>
  <c r="O16" i="29" s="1"/>
  <c r="P16" i="29" s="1"/>
  <c r="Q16" i="29" s="1"/>
  <c r="R16" i="29" s="1"/>
  <c r="T48" i="29"/>
  <c r="U48" i="29" s="1"/>
  <c r="K17" i="29"/>
  <c r="K56" i="29"/>
  <c r="D12" i="29"/>
  <c r="D13" i="29"/>
  <c r="D11" i="29"/>
  <c r="E11" i="29"/>
  <c r="C14" i="29"/>
  <c r="V16" i="29"/>
  <c r="AJ147" i="29"/>
  <c r="AK147" i="29" s="1"/>
  <c r="AT13" i="29" s="1"/>
  <c r="T197" i="29"/>
  <c r="U197" i="29" s="1"/>
  <c r="AT14" i="29" s="1"/>
  <c r="K156" i="29"/>
  <c r="T147" i="29"/>
  <c r="U147" i="29" s="1"/>
  <c r="AT12" i="29" s="1"/>
  <c r="AJ197" i="29"/>
  <c r="AK197" i="29" s="1"/>
  <c r="AT15" i="29" s="1"/>
  <c r="AA156" i="29"/>
  <c r="C10" i="28"/>
  <c r="E9" i="28"/>
  <c r="D9" i="28"/>
  <c r="T48" i="28"/>
  <c r="U48" i="28" s="1"/>
  <c r="AJ48" i="28"/>
  <c r="AK48" i="28" s="1"/>
  <c r="AT9" i="28" s="1"/>
  <c r="AA17" i="28"/>
  <c r="M14" i="28"/>
  <c r="N16" i="28"/>
  <c r="O16" i="28" s="1"/>
  <c r="P16" i="28" s="1"/>
  <c r="Q16" i="28" s="1"/>
  <c r="R16" i="28" s="1"/>
  <c r="K106" i="28"/>
  <c r="T147" i="28"/>
  <c r="U147" i="28" s="1"/>
  <c r="AT12" i="28" s="1"/>
  <c r="AJ97" i="28"/>
  <c r="AK97" i="28" s="1"/>
  <c r="AT11" i="28" s="1"/>
  <c r="AA56" i="28"/>
  <c r="T97" i="28"/>
  <c r="U97" i="28" s="1"/>
  <c r="AT10" i="28" s="1"/>
  <c r="AA108" i="28"/>
  <c r="AJ147" i="28"/>
  <c r="AK147" i="28" s="1"/>
  <c r="AT13" i="28" s="1"/>
  <c r="AJ197" i="28"/>
  <c r="AK197" i="28" s="1"/>
  <c r="AT15" i="28" s="1"/>
  <c r="T197" i="28"/>
  <c r="U197" i="28" s="1"/>
  <c r="AT14" i="28" s="1"/>
  <c r="D12" i="27"/>
  <c r="E12" i="27"/>
  <c r="AJ48" i="27"/>
  <c r="AK48" i="27" s="1"/>
  <c r="AT9" i="27" s="1"/>
  <c r="N16" i="27"/>
  <c r="C14" i="27"/>
  <c r="AJ147" i="27"/>
  <c r="AK147" i="27" s="1"/>
  <c r="AT13" i="27" s="1"/>
  <c r="AA106" i="27"/>
  <c r="M14" i="27"/>
  <c r="T48" i="27"/>
  <c r="U48" i="27" s="1"/>
  <c r="AJ97" i="27"/>
  <c r="AK97" i="27" s="1"/>
  <c r="AT11" i="27" s="1"/>
  <c r="D13" i="27"/>
  <c r="D14" i="27"/>
  <c r="AJ197" i="27"/>
  <c r="AK197" i="27" s="1"/>
  <c r="AT15" i="27" s="1"/>
  <c r="AA156" i="27"/>
  <c r="T147" i="27"/>
  <c r="U147" i="27" s="1"/>
  <c r="AT12" i="27" s="1"/>
  <c r="T197" i="27"/>
  <c r="U197" i="27" s="1"/>
  <c r="AT14" i="27" s="1"/>
  <c r="C12" i="26"/>
  <c r="E11" i="26"/>
  <c r="D11" i="26"/>
  <c r="D10" i="26"/>
  <c r="K17" i="26"/>
  <c r="T48" i="26"/>
  <c r="U48" i="26" s="1"/>
  <c r="E9" i="26"/>
  <c r="D9" i="26"/>
  <c r="N16" i="26"/>
  <c r="AJ197" i="26"/>
  <c r="AK197" i="26" s="1"/>
  <c r="AT15" i="26" s="1"/>
  <c r="AA158" i="26"/>
  <c r="AJ147" i="26"/>
  <c r="AK147" i="26" s="1"/>
  <c r="AT13" i="26" s="1"/>
  <c r="AJ97" i="26"/>
  <c r="AK97" i="26" s="1"/>
  <c r="AT11" i="26" s="1"/>
  <c r="AA56" i="26"/>
  <c r="T97" i="26"/>
  <c r="U97" i="26" s="1"/>
  <c r="AT10" i="26" s="1"/>
  <c r="K56" i="26"/>
  <c r="AR3" i="26"/>
  <c r="AR5" i="26" s="1"/>
  <c r="T197" i="26"/>
  <c r="U197" i="26" s="1"/>
  <c r="AT14" i="26" s="1"/>
  <c r="K156" i="26"/>
  <c r="T147" i="26"/>
  <c r="U147" i="26" s="1"/>
  <c r="AT12" i="26" s="1"/>
  <c r="AT8" i="25"/>
  <c r="AJ147" i="25"/>
  <c r="AK147" i="25" s="1"/>
  <c r="AT13" i="25" s="1"/>
  <c r="AA106" i="25"/>
  <c r="V16" i="25"/>
  <c r="AR3" i="25"/>
  <c r="AR5" i="25" s="1"/>
  <c r="C9" i="25"/>
  <c r="M16" i="25"/>
  <c r="AJ97" i="25"/>
  <c r="AK97" i="25" s="1"/>
  <c r="AT11" i="25" s="1"/>
  <c r="AJ197" i="25"/>
  <c r="AK197" i="25" s="1"/>
  <c r="AT15" i="25" s="1"/>
  <c r="AJ48" i="25"/>
  <c r="AK48" i="25" s="1"/>
  <c r="AT9" i="25" s="1"/>
  <c r="T97" i="25"/>
  <c r="U97" i="25" s="1"/>
  <c r="AT10" i="25" s="1"/>
  <c r="T147" i="25"/>
  <c r="U147" i="25" s="1"/>
  <c r="AT12" i="25" s="1"/>
  <c r="T197" i="25"/>
  <c r="U197" i="25" s="1"/>
  <c r="AT14" i="25" s="1"/>
  <c r="M14" i="24"/>
  <c r="N16" i="24"/>
  <c r="O16" i="24" s="1"/>
  <c r="P16" i="24" s="1"/>
  <c r="Q16" i="24" s="1"/>
  <c r="R16" i="24" s="1"/>
  <c r="AA17" i="24"/>
  <c r="AJ48" i="24"/>
  <c r="AK48" i="24" s="1"/>
  <c r="AT9" i="24" s="1"/>
  <c r="T147" i="24"/>
  <c r="U147" i="24" s="1"/>
  <c r="AT12" i="24" s="1"/>
  <c r="T48" i="24"/>
  <c r="U48" i="24" s="1"/>
  <c r="T97" i="24"/>
  <c r="U97" i="24" s="1"/>
  <c r="AT10" i="24" s="1"/>
  <c r="K56" i="24"/>
  <c r="C9" i="24"/>
  <c r="AJ147" i="24"/>
  <c r="AK147" i="24" s="1"/>
  <c r="AT13" i="24" s="1"/>
  <c r="AJ197" i="24"/>
  <c r="AK197" i="24" s="1"/>
  <c r="AT15" i="24" s="1"/>
  <c r="AA160" i="24"/>
  <c r="T197" i="24"/>
  <c r="U197" i="24" s="1"/>
  <c r="AT14" i="24" s="1"/>
  <c r="AJ97" i="23"/>
  <c r="AK97" i="23" s="1"/>
  <c r="AT11" i="23" s="1"/>
  <c r="AA56" i="23"/>
  <c r="N16" i="23"/>
  <c r="O16" i="23" s="1"/>
  <c r="P16" i="23" s="1"/>
  <c r="Q16" i="23" s="1"/>
  <c r="R16" i="23" s="1"/>
  <c r="C9" i="23"/>
  <c r="T48" i="23"/>
  <c r="U48" i="23" s="1"/>
  <c r="AA17" i="23"/>
  <c r="AJ48" i="23"/>
  <c r="AK48" i="23" s="1"/>
  <c r="AT9" i="23" s="1"/>
  <c r="T147" i="23"/>
  <c r="U147" i="23" s="1"/>
  <c r="AT12" i="23" s="1"/>
  <c r="AJ147" i="23"/>
  <c r="AK147" i="23" s="1"/>
  <c r="AT13" i="23" s="1"/>
  <c r="T197" i="23"/>
  <c r="U197" i="23" s="1"/>
  <c r="AT14" i="23" s="1"/>
  <c r="T97" i="23"/>
  <c r="U97" i="23" s="1"/>
  <c r="AT10" i="23" s="1"/>
  <c r="AA156" i="23"/>
  <c r="AJ197" i="23"/>
  <c r="AK197" i="23" s="1"/>
  <c r="AT15" i="23" s="1"/>
  <c r="Y35" i="1" a="1"/>
  <c r="Y35" i="1" s="1"/>
  <c r="X35" i="1" a="1"/>
  <c r="X35" i="1" s="1"/>
  <c r="AT16" i="25" l="1"/>
  <c r="AG4" i="25" s="1"/>
  <c r="D19" i="3" s="1"/>
  <c r="AT8" i="39"/>
  <c r="AR8" i="39"/>
  <c r="D9" i="39"/>
  <c r="C10" i="39"/>
  <c r="E9" i="39"/>
  <c r="N16" i="39"/>
  <c r="O16" i="39" s="1"/>
  <c r="P16" i="39" s="1"/>
  <c r="Q16" i="39" s="1"/>
  <c r="R16" i="39" s="1"/>
  <c r="M14" i="39"/>
  <c r="AT8" i="38"/>
  <c r="AR8" i="38"/>
  <c r="C14" i="38"/>
  <c r="E13" i="38"/>
  <c r="D13" i="38"/>
  <c r="X16" i="38" a="1"/>
  <c r="X16" i="38" s="1"/>
  <c r="S16" i="38"/>
  <c r="W16" i="38" a="1"/>
  <c r="W16" i="38" s="1"/>
  <c r="E10" i="37"/>
  <c r="C11" i="37"/>
  <c r="V17" i="37"/>
  <c r="M18" i="37"/>
  <c r="AG4" i="37"/>
  <c r="D31" i="3" s="1"/>
  <c r="AR8" i="37"/>
  <c r="C12" i="36"/>
  <c r="E11" i="36"/>
  <c r="D11" i="36"/>
  <c r="S16" i="36"/>
  <c r="X16" i="36" s="1" a="1"/>
  <c r="X16" i="36" s="1"/>
  <c r="Y16" i="36" a="1"/>
  <c r="Y16" i="36" s="1"/>
  <c r="AT8" i="36"/>
  <c r="AR8" i="36"/>
  <c r="AR8" i="35"/>
  <c r="AT8" i="35"/>
  <c r="M14" i="35"/>
  <c r="N16" i="35"/>
  <c r="O16" i="35" s="1"/>
  <c r="P16" i="35" s="1"/>
  <c r="Q16" i="35" s="1"/>
  <c r="R16" i="35" s="1"/>
  <c r="E9" i="35"/>
  <c r="C10" i="35"/>
  <c r="D9" i="35"/>
  <c r="M14" i="34"/>
  <c r="N16" i="34"/>
  <c r="O16" i="34" s="1"/>
  <c r="P16" i="34" s="1"/>
  <c r="Q16" i="34" s="1"/>
  <c r="R16" i="34" s="1"/>
  <c r="D9" i="34"/>
  <c r="C10" i="34"/>
  <c r="E9" i="34"/>
  <c r="AR8" i="34"/>
  <c r="AT8" i="34"/>
  <c r="O16" i="33"/>
  <c r="AT8" i="33"/>
  <c r="AR8" i="33"/>
  <c r="E11" i="33"/>
  <c r="C12" i="33"/>
  <c r="AT8" i="32"/>
  <c r="AR8" i="32"/>
  <c r="D12" i="32"/>
  <c r="C13" i="32"/>
  <c r="E12" i="32"/>
  <c r="S16" i="32"/>
  <c r="E9" i="31"/>
  <c r="D9" i="31"/>
  <c r="C10" i="31"/>
  <c r="AT8" i="31"/>
  <c r="AR8" i="31"/>
  <c r="N16" i="31"/>
  <c r="O16" i="31" s="1"/>
  <c r="P16" i="31" s="1"/>
  <c r="Q16" i="31" s="1"/>
  <c r="R16" i="31" s="1"/>
  <c r="M14" i="31"/>
  <c r="D9" i="30"/>
  <c r="E9" i="30"/>
  <c r="C10" i="30"/>
  <c r="N16" i="30"/>
  <c r="O16" i="30" s="1"/>
  <c r="P16" i="30" s="1"/>
  <c r="Q16" i="30" s="1"/>
  <c r="R16" i="30" s="1"/>
  <c r="M14" i="30"/>
  <c r="AT8" i="30"/>
  <c r="AR8" i="30"/>
  <c r="S16" i="29"/>
  <c r="Y16" i="29" a="1"/>
  <c r="Y16" i="29" s="1"/>
  <c r="C15" i="29"/>
  <c r="D14" i="29"/>
  <c r="E14" i="29"/>
  <c r="W16" i="29" a="1"/>
  <c r="W16" i="29" s="1"/>
  <c r="AT8" i="29"/>
  <c r="AR8" i="29"/>
  <c r="S16" i="28"/>
  <c r="X16" i="28" a="1"/>
  <c r="X16" i="28" s="1"/>
  <c r="W16" i="28" a="1"/>
  <c r="W16" i="28" s="1"/>
  <c r="C11" i="28"/>
  <c r="E10" i="28"/>
  <c r="AT8" i="28"/>
  <c r="AR8" i="28"/>
  <c r="D10" i="28"/>
  <c r="Y16" i="28" a="1"/>
  <c r="Y16" i="28" s="1"/>
  <c r="AT8" i="27"/>
  <c r="AR8" i="27"/>
  <c r="E14" i="27"/>
  <c r="C15" i="27"/>
  <c r="O16" i="27"/>
  <c r="AT8" i="26"/>
  <c r="AR8" i="26"/>
  <c r="D12" i="26"/>
  <c r="C13" i="26"/>
  <c r="E12" i="26"/>
  <c r="O16" i="26"/>
  <c r="P16" i="26" s="1"/>
  <c r="Q16" i="26" s="1"/>
  <c r="R16" i="26" s="1"/>
  <c r="N16" i="25"/>
  <c r="O16" i="25" s="1"/>
  <c r="P16" i="25" s="1"/>
  <c r="Q16" i="25" s="1"/>
  <c r="R16" i="25" s="1"/>
  <c r="M14" i="25"/>
  <c r="C10" i="25"/>
  <c r="E9" i="25"/>
  <c r="D9" i="25"/>
  <c r="AR8" i="25"/>
  <c r="D9" i="24"/>
  <c r="E9" i="24"/>
  <c r="C10" i="24"/>
  <c r="AR8" i="24"/>
  <c r="AT8" i="24"/>
  <c r="S16" i="24"/>
  <c r="X16" i="24" a="1"/>
  <c r="X16" i="24" s="1"/>
  <c r="Y16" i="24" a="1"/>
  <c r="Y16" i="24" s="1"/>
  <c r="W16" i="24" a="1"/>
  <c r="W16" i="24" s="1"/>
  <c r="AT8" i="23"/>
  <c r="AR8" i="23"/>
  <c r="D9" i="23"/>
  <c r="C10" i="23"/>
  <c r="E9" i="23"/>
  <c r="S16" i="23"/>
  <c r="X16" i="23" a="1"/>
  <c r="X16" i="23" s="1"/>
  <c r="AT16" i="39" l="1"/>
  <c r="AG4" i="39" s="1"/>
  <c r="D33" i="3" s="1"/>
  <c r="AT16" i="23"/>
  <c r="AG4" i="23" s="1"/>
  <c r="D17" i="3" s="1"/>
  <c r="AG4" i="30"/>
  <c r="D24" i="3" s="1"/>
  <c r="AT16" i="30"/>
  <c r="AT16" i="34"/>
  <c r="AG4" i="34" s="1"/>
  <c r="D28" i="3" s="1"/>
  <c r="AT16" i="35"/>
  <c r="AG4" i="35" s="1"/>
  <c r="D29" i="3" s="1"/>
  <c r="AT16" i="27"/>
  <c r="AG4" i="27" s="1"/>
  <c r="D21" i="3" s="1"/>
  <c r="AT16" i="32"/>
  <c r="AG4" i="32" s="1"/>
  <c r="D26" i="3" s="1"/>
  <c r="AG4" i="29"/>
  <c r="D23" i="3" s="1"/>
  <c r="AT16" i="29"/>
  <c r="AT16" i="36"/>
  <c r="AG4" i="36" s="1"/>
  <c r="D30" i="3" s="1"/>
  <c r="AT16" i="24"/>
  <c r="AG4" i="24" s="1"/>
  <c r="D18" i="3" s="1"/>
  <c r="AT16" i="28"/>
  <c r="AG4" i="28" s="1"/>
  <c r="D22" i="3" s="1"/>
  <c r="AT16" i="31"/>
  <c r="AG4" i="31" s="1"/>
  <c r="D25" i="3" s="1"/>
  <c r="AT16" i="26"/>
  <c r="AG4" i="26" s="1"/>
  <c r="D20" i="3" s="1"/>
  <c r="AT16" i="33"/>
  <c r="AG4" i="33" s="1"/>
  <c r="D27" i="3" s="1"/>
  <c r="AT16" i="38"/>
  <c r="AG4" i="38" s="1"/>
  <c r="D32" i="3" s="1"/>
  <c r="C11" i="39"/>
  <c r="E10" i="39"/>
  <c r="D10" i="39"/>
  <c r="S16" i="39"/>
  <c r="C15" i="38"/>
  <c r="E14" i="38"/>
  <c r="D14" i="38"/>
  <c r="V17" i="38"/>
  <c r="M18" i="38"/>
  <c r="Y16" i="38" a="1"/>
  <c r="Y16" i="38" s="1"/>
  <c r="W17" i="37" a="1"/>
  <c r="W17" i="37" s="1"/>
  <c r="Y17" i="37" a="1"/>
  <c r="Y17" i="37" s="1"/>
  <c r="X17" i="37" a="1"/>
  <c r="X17" i="37" s="1"/>
  <c r="E11" i="37"/>
  <c r="D11" i="37"/>
  <c r="C12" i="37"/>
  <c r="N18" i="37"/>
  <c r="O18" i="37" s="1"/>
  <c r="P18" i="37" s="1"/>
  <c r="Q18" i="37" s="1"/>
  <c r="R18" i="37" s="1"/>
  <c r="V18" i="37"/>
  <c r="V17" i="36"/>
  <c r="M18" i="36"/>
  <c r="E12" i="36"/>
  <c r="D12" i="36"/>
  <c r="C13" i="36"/>
  <c r="W16" i="36" a="1"/>
  <c r="W16" i="36" s="1"/>
  <c r="Y16" i="35" a="1"/>
  <c r="Y16" i="35" s="1"/>
  <c r="E10" i="35"/>
  <c r="C11" i="35"/>
  <c r="D10" i="35"/>
  <c r="S16" i="35"/>
  <c r="X16" i="35" a="1"/>
  <c r="X16" i="35" s="1"/>
  <c r="E10" i="34"/>
  <c r="C11" i="34"/>
  <c r="D10" i="34"/>
  <c r="S16" i="34"/>
  <c r="X16" i="34" a="1"/>
  <c r="X16" i="34" s="1"/>
  <c r="W16" i="34" a="1"/>
  <c r="W16" i="34" s="1"/>
  <c r="C13" i="33"/>
  <c r="E12" i="33"/>
  <c r="D12" i="33"/>
  <c r="P16" i="33"/>
  <c r="M18" i="32"/>
  <c r="V17" i="32"/>
  <c r="W16" i="32" a="1"/>
  <c r="W16" i="32" s="1"/>
  <c r="Y16" i="32" a="1"/>
  <c r="Y16" i="32" s="1"/>
  <c r="X16" i="32" a="1"/>
  <c r="X16" i="32" s="1"/>
  <c r="E13" i="32"/>
  <c r="D13" i="32"/>
  <c r="C14" i="32"/>
  <c r="S16" i="31"/>
  <c r="W16" i="31" a="1"/>
  <c r="W16" i="31" s="1"/>
  <c r="C11" i="31"/>
  <c r="E10" i="31"/>
  <c r="D10" i="31"/>
  <c r="C11" i="30"/>
  <c r="E10" i="30"/>
  <c r="D10" i="30"/>
  <c r="X16" i="30" a="1"/>
  <c r="X16" i="30" s="1"/>
  <c r="S16" i="30"/>
  <c r="C16" i="29"/>
  <c r="E15" i="29"/>
  <c r="D15" i="29"/>
  <c r="M18" i="29"/>
  <c r="V17" i="29"/>
  <c r="X16" i="29" a="1"/>
  <c r="X16" i="29" s="1"/>
  <c r="E11" i="28"/>
  <c r="C12" i="28"/>
  <c r="D11" i="28"/>
  <c r="V17" i="28"/>
  <c r="M18" i="28"/>
  <c r="C16" i="27"/>
  <c r="E15" i="27"/>
  <c r="D15" i="27"/>
  <c r="P16" i="27"/>
  <c r="S16" i="26"/>
  <c r="E13" i="26"/>
  <c r="D13" i="26"/>
  <c r="C14" i="26"/>
  <c r="S16" i="25"/>
  <c r="X16" i="25" a="1"/>
  <c r="X16" i="25" s="1"/>
  <c r="C11" i="25"/>
  <c r="E10" i="25"/>
  <c r="D10" i="25"/>
  <c r="M18" i="24"/>
  <c r="V17" i="24"/>
  <c r="E10" i="24"/>
  <c r="C11" i="24"/>
  <c r="D10" i="24"/>
  <c r="V17" i="23"/>
  <c r="M18" i="23"/>
  <c r="Y16" i="23" a="1"/>
  <c r="Y16" i="23" s="1"/>
  <c r="W16" i="23" a="1"/>
  <c r="W16" i="23" s="1"/>
  <c r="E10" i="23"/>
  <c r="C11" i="23"/>
  <c r="D10" i="23"/>
  <c r="M18" i="39" l="1"/>
  <c r="V17" i="39"/>
  <c r="X16" i="39" a="1"/>
  <c r="X16" i="39" s="1"/>
  <c r="C12" i="39"/>
  <c r="E11" i="39"/>
  <c r="D11" i="39"/>
  <c r="Y16" i="39" a="1"/>
  <c r="Y16" i="39" s="1"/>
  <c r="W16" i="39" a="1"/>
  <c r="W16" i="39" s="1"/>
  <c r="V18" i="38"/>
  <c r="N18" i="38"/>
  <c r="O18" i="38" s="1"/>
  <c r="P18" i="38" s="1"/>
  <c r="Q18" i="38" s="1"/>
  <c r="R18" i="38" s="1"/>
  <c r="C16" i="38"/>
  <c r="E15" i="38"/>
  <c r="D15" i="38"/>
  <c r="W17" i="38" a="1"/>
  <c r="W17" i="38" s="1"/>
  <c r="Y17" i="38" a="1"/>
  <c r="Y17" i="38" s="1"/>
  <c r="X17" i="38" a="1"/>
  <c r="X17" i="38" s="1"/>
  <c r="C13" i="37"/>
  <c r="E12" i="37"/>
  <c r="D12" i="37"/>
  <c r="S18" i="37"/>
  <c r="X18" i="37" s="1" a="1"/>
  <c r="X18" i="37" s="1"/>
  <c r="C14" i="36"/>
  <c r="E13" i="36"/>
  <c r="D13" i="36"/>
  <c r="V18" i="36"/>
  <c r="N18" i="36"/>
  <c r="O18" i="36" s="1"/>
  <c r="P18" i="36" s="1"/>
  <c r="Q18" i="36" s="1"/>
  <c r="R18" i="36" s="1"/>
  <c r="Y17" i="36" a="1"/>
  <c r="Y17" i="36" s="1"/>
  <c r="W17" i="36" a="1"/>
  <c r="W17" i="36" s="1"/>
  <c r="X17" i="36" a="1"/>
  <c r="X17" i="36" s="1"/>
  <c r="M18" i="35"/>
  <c r="V17" i="35"/>
  <c r="E11" i="35"/>
  <c r="D11" i="35"/>
  <c r="C12" i="35"/>
  <c r="W16" i="35" a="1"/>
  <c r="W16" i="35" s="1"/>
  <c r="M18" i="34"/>
  <c r="V17" i="34"/>
  <c r="Y16" i="34" a="1"/>
  <c r="Y16" i="34" s="1"/>
  <c r="D11" i="34"/>
  <c r="E11" i="34"/>
  <c r="C12" i="34"/>
  <c r="Q16" i="33"/>
  <c r="E13" i="33"/>
  <c r="C14" i="33"/>
  <c r="D13" i="33"/>
  <c r="Y17" i="32" a="1"/>
  <c r="Y17" i="32" s="1"/>
  <c r="X17" i="32" a="1"/>
  <c r="X17" i="32" s="1"/>
  <c r="W17" i="32" a="1"/>
  <c r="W17" i="32" s="1"/>
  <c r="N18" i="32"/>
  <c r="V18" i="32"/>
  <c r="C15" i="32"/>
  <c r="E14" i="32"/>
  <c r="D14" i="32"/>
  <c r="E11" i="31"/>
  <c r="C12" i="31"/>
  <c r="D11" i="31"/>
  <c r="V17" i="31"/>
  <c r="M18" i="31"/>
  <c r="Y16" i="31" a="1"/>
  <c r="Y16" i="31" s="1"/>
  <c r="X16" i="31" a="1"/>
  <c r="X16" i="31" s="1"/>
  <c r="M18" i="30"/>
  <c r="V17" i="30"/>
  <c r="W16" i="30" a="1"/>
  <c r="W16" i="30" s="1"/>
  <c r="Y16" i="30" a="1"/>
  <c r="Y16" i="30" s="1"/>
  <c r="C12" i="30"/>
  <c r="E11" i="30"/>
  <c r="D11" i="30"/>
  <c r="Y17" i="29" a="1"/>
  <c r="Y17" i="29" s="1"/>
  <c r="X17" i="29" a="1"/>
  <c r="X17" i="29" s="1"/>
  <c r="W17" i="29" a="1"/>
  <c r="W17" i="29" s="1"/>
  <c r="V18" i="29"/>
  <c r="N18" i="29"/>
  <c r="E16" i="29"/>
  <c r="C17" i="29"/>
  <c r="D16" i="29"/>
  <c r="X17" i="28" a="1"/>
  <c r="X17" i="28" s="1"/>
  <c r="Y17" i="28" a="1"/>
  <c r="Y17" i="28" s="1"/>
  <c r="W17" i="28" a="1"/>
  <c r="W17" i="28" s="1"/>
  <c r="C13" i="28"/>
  <c r="E12" i="28"/>
  <c r="D12" i="28"/>
  <c r="V18" i="28"/>
  <c r="N18" i="28"/>
  <c r="O18" i="28" s="1"/>
  <c r="P18" i="28" s="1"/>
  <c r="Q18" i="28" s="1"/>
  <c r="R18" i="28" s="1"/>
  <c r="C17" i="27"/>
  <c r="E16" i="27"/>
  <c r="D16" i="27"/>
  <c r="Q16" i="27"/>
  <c r="M18" i="26"/>
  <c r="V17" i="26"/>
  <c r="X16" i="26" a="1"/>
  <c r="X16" i="26" s="1"/>
  <c r="W16" i="26" a="1"/>
  <c r="W16" i="26" s="1"/>
  <c r="Y16" i="26" a="1"/>
  <c r="Y16" i="26" s="1"/>
  <c r="C15" i="26"/>
  <c r="D14" i="26"/>
  <c r="E14" i="26"/>
  <c r="E11" i="25"/>
  <c r="D11" i="25"/>
  <c r="C12" i="25"/>
  <c r="V17" i="25"/>
  <c r="M18" i="25"/>
  <c r="W16" i="25" a="1"/>
  <c r="W16" i="25" s="1"/>
  <c r="Y16" i="25" a="1"/>
  <c r="Y16" i="25" s="1"/>
  <c r="C12" i="24"/>
  <c r="E11" i="24"/>
  <c r="D11" i="24"/>
  <c r="W17" i="24" a="1"/>
  <c r="W17" i="24" s="1"/>
  <c r="Y17" i="24" a="1"/>
  <c r="Y17" i="24" s="1"/>
  <c r="X17" i="24" a="1"/>
  <c r="X17" i="24" s="1"/>
  <c r="N18" i="24"/>
  <c r="V18" i="24"/>
  <c r="C12" i="23"/>
  <c r="E11" i="23"/>
  <c r="D11" i="23"/>
  <c r="N18" i="23"/>
  <c r="V18" i="23"/>
  <c r="Y17" i="23" a="1"/>
  <c r="Y17" i="23" s="1"/>
  <c r="X17" i="23" a="1"/>
  <c r="X17" i="23" s="1"/>
  <c r="W17" i="23" a="1"/>
  <c r="W17" i="23" s="1"/>
  <c r="E12" i="39" l="1"/>
  <c r="C13" i="39"/>
  <c r="D12" i="39"/>
  <c r="W17" i="39" a="1"/>
  <c r="W17" i="39" s="1"/>
  <c r="X17" i="39" a="1"/>
  <c r="X17" i="39" s="1"/>
  <c r="Y17" i="39" a="1"/>
  <c r="Y17" i="39" s="1"/>
  <c r="N18" i="39"/>
  <c r="V18" i="39"/>
  <c r="C17" i="38"/>
  <c r="E16" i="38"/>
  <c r="D16" i="38"/>
  <c r="S18" i="38"/>
  <c r="X18" i="38" a="1"/>
  <c r="X18" i="38" s="1"/>
  <c r="M20" i="37"/>
  <c r="V19" i="37"/>
  <c r="W18" i="37" a="1"/>
  <c r="W18" i="37" s="1"/>
  <c r="Y18" i="37" a="1"/>
  <c r="Y18" i="37" s="1"/>
  <c r="E13" i="37"/>
  <c r="D13" i="37"/>
  <c r="C14" i="37"/>
  <c r="W18" i="36" a="1"/>
  <c r="W18" i="36" s="1"/>
  <c r="S18" i="36"/>
  <c r="X18" i="36" a="1"/>
  <c r="X18" i="36" s="1"/>
  <c r="E14" i="36"/>
  <c r="C15" i="36"/>
  <c r="D14" i="36"/>
  <c r="C13" i="35"/>
  <c r="D12" i="35"/>
  <c r="E12" i="35"/>
  <c r="Y17" i="35" a="1"/>
  <c r="Y17" i="35" s="1"/>
  <c r="X17" i="35" a="1"/>
  <c r="X17" i="35" s="1"/>
  <c r="W17" i="35" a="1"/>
  <c r="W17" i="35" s="1"/>
  <c r="N18" i="35"/>
  <c r="O18" i="35" s="1"/>
  <c r="P18" i="35" s="1"/>
  <c r="Q18" i="35" s="1"/>
  <c r="R18" i="35" s="1"/>
  <c r="V18" i="35"/>
  <c r="C13" i="34"/>
  <c r="E12" i="34"/>
  <c r="D12" i="34"/>
  <c r="W17" i="34" a="1"/>
  <c r="W17" i="34" s="1"/>
  <c r="Y17" i="34" a="1"/>
  <c r="Y17" i="34" s="1"/>
  <c r="X17" i="34" a="1"/>
  <c r="X17" i="34" s="1"/>
  <c r="N18" i="34"/>
  <c r="O18" i="34" s="1"/>
  <c r="P18" i="34" s="1"/>
  <c r="Q18" i="34" s="1"/>
  <c r="R18" i="34" s="1"/>
  <c r="V18" i="34"/>
  <c r="E14" i="33"/>
  <c r="C15" i="33"/>
  <c r="D14" i="33"/>
  <c r="R16" i="33"/>
  <c r="C16" i="32"/>
  <c r="E15" i="32"/>
  <c r="D15" i="32"/>
  <c r="O18" i="32"/>
  <c r="P18" i="32" s="1"/>
  <c r="Q18" i="32" s="1"/>
  <c r="R18" i="32" s="1"/>
  <c r="N18" i="31"/>
  <c r="V18" i="31"/>
  <c r="X17" i="31" a="1"/>
  <c r="X17" i="31" s="1"/>
  <c r="W17" i="31" a="1"/>
  <c r="W17" i="31" s="1"/>
  <c r="Y17" i="31" a="1"/>
  <c r="Y17" i="31" s="1"/>
  <c r="E12" i="31"/>
  <c r="C13" i="31"/>
  <c r="D12" i="31"/>
  <c r="C13" i="30"/>
  <c r="E12" i="30"/>
  <c r="D12" i="30"/>
  <c r="Y17" i="30" a="1"/>
  <c r="Y17" i="30" s="1"/>
  <c r="X17" i="30" a="1"/>
  <c r="X17" i="30" s="1"/>
  <c r="W17" i="30" a="1"/>
  <c r="W17" i="30" s="1"/>
  <c r="V18" i="30"/>
  <c r="N18" i="30"/>
  <c r="O18" i="30" s="1"/>
  <c r="P18" i="30" s="1"/>
  <c r="Q18" i="30" s="1"/>
  <c r="R18" i="30" s="1"/>
  <c r="C18" i="29"/>
  <c r="E17" i="29"/>
  <c r="D17" i="29"/>
  <c r="O18" i="29"/>
  <c r="P18" i="29" s="1"/>
  <c r="Q18" i="29" s="1"/>
  <c r="R18" i="29" s="1"/>
  <c r="S18" i="28"/>
  <c r="Y18" i="28" s="1" a="1"/>
  <c r="Y18" i="28" s="1"/>
  <c r="X18" i="28" a="1"/>
  <c r="X18" i="28" s="1"/>
  <c r="E13" i="28"/>
  <c r="D13" i="28"/>
  <c r="C14" i="28"/>
  <c r="C18" i="27"/>
  <c r="E17" i="27"/>
  <c r="D17" i="27"/>
  <c r="R16" i="27"/>
  <c r="C16" i="26"/>
  <c r="E15" i="26"/>
  <c r="D15" i="26"/>
  <c r="Y17" i="26" a="1"/>
  <c r="Y17" i="26" s="1"/>
  <c r="W17" i="26" a="1"/>
  <c r="W17" i="26" s="1"/>
  <c r="X17" i="26" a="1"/>
  <c r="X17" i="26" s="1"/>
  <c r="N18" i="26"/>
  <c r="V18" i="26"/>
  <c r="V18" i="25"/>
  <c r="N18" i="25"/>
  <c r="X17" i="25" a="1"/>
  <c r="X17" i="25" s="1"/>
  <c r="Y17" i="25" a="1"/>
  <c r="Y17" i="25" s="1"/>
  <c r="W17" i="25" a="1"/>
  <c r="W17" i="25" s="1"/>
  <c r="C13" i="25"/>
  <c r="E12" i="25"/>
  <c r="D12" i="25"/>
  <c r="E12" i="24"/>
  <c r="D12" i="24"/>
  <c r="C13" i="24"/>
  <c r="O18" i="24"/>
  <c r="P18" i="24" s="1"/>
  <c r="Q18" i="24" s="1"/>
  <c r="R18" i="24" s="1"/>
  <c r="O18" i="23"/>
  <c r="P18" i="23" s="1"/>
  <c r="Q18" i="23" s="1"/>
  <c r="R18" i="23" s="1"/>
  <c r="E12" i="23"/>
  <c r="C13" i="23"/>
  <c r="D12" i="23"/>
  <c r="C14" i="39" l="1"/>
  <c r="E13" i="39"/>
  <c r="D13" i="39"/>
  <c r="O18" i="39"/>
  <c r="P18" i="39" s="1"/>
  <c r="Q18" i="39" s="1"/>
  <c r="R18" i="39" s="1"/>
  <c r="M20" i="38"/>
  <c r="V19" i="38"/>
  <c r="Y18" i="38" a="1"/>
  <c r="Y18" i="38" s="1"/>
  <c r="C18" i="38"/>
  <c r="D17" i="38"/>
  <c r="E17" i="38"/>
  <c r="W18" i="38" a="1"/>
  <c r="W18" i="38" s="1"/>
  <c r="D14" i="37"/>
  <c r="C15" i="37"/>
  <c r="E14" i="37"/>
  <c r="Y19" i="37" a="1"/>
  <c r="Y19" i="37" s="1"/>
  <c r="W19" i="37" a="1"/>
  <c r="W19" i="37" s="1"/>
  <c r="X19" i="37" a="1"/>
  <c r="X19" i="37" s="1"/>
  <c r="V20" i="37"/>
  <c r="N20" i="37"/>
  <c r="V19" i="36"/>
  <c r="M20" i="36"/>
  <c r="Y18" i="36" a="1"/>
  <c r="Y18" i="36" s="1"/>
  <c r="E15" i="36"/>
  <c r="C16" i="36"/>
  <c r="D15" i="36"/>
  <c r="E13" i="35"/>
  <c r="D13" i="35"/>
  <c r="C14" i="35"/>
  <c r="S18" i="35"/>
  <c r="X18" i="35" a="1"/>
  <c r="X18" i="35" s="1"/>
  <c r="S18" i="34"/>
  <c r="E13" i="34"/>
  <c r="C14" i="34"/>
  <c r="D13" i="34"/>
  <c r="S16" i="33"/>
  <c r="C16" i="33"/>
  <c r="E15" i="33"/>
  <c r="D15" i="33"/>
  <c r="S18" i="32"/>
  <c r="Y18" i="32" s="1" a="1"/>
  <c r="Y18" i="32" s="1"/>
  <c r="X18" i="32" a="1"/>
  <c r="X18" i="32" s="1"/>
  <c r="C17" i="32"/>
  <c r="D16" i="32"/>
  <c r="E16" i="32"/>
  <c r="C14" i="31"/>
  <c r="E13" i="31"/>
  <c r="D13" i="31"/>
  <c r="O18" i="31"/>
  <c r="S18" i="30"/>
  <c r="X18" i="30" a="1"/>
  <c r="X18" i="30" s="1"/>
  <c r="C14" i="30"/>
  <c r="E13" i="30"/>
  <c r="D13" i="30"/>
  <c r="W18" i="30" a="1"/>
  <c r="W18" i="30" s="1"/>
  <c r="E18" i="29"/>
  <c r="C19" i="29"/>
  <c r="D18" i="29"/>
  <c r="S18" i="29"/>
  <c r="W18" i="29" a="1"/>
  <c r="W18" i="29" s="1"/>
  <c r="W18" i="28" a="1"/>
  <c r="W18" i="28" s="1"/>
  <c r="V19" i="28"/>
  <c r="M20" i="28"/>
  <c r="E14" i="28"/>
  <c r="D14" i="28"/>
  <c r="C15" i="28"/>
  <c r="S16" i="27"/>
  <c r="X16" i="27" a="1"/>
  <c r="X16" i="27" s="1"/>
  <c r="E18" i="27"/>
  <c r="D18" i="27"/>
  <c r="C19" i="27"/>
  <c r="O18" i="26"/>
  <c r="C17" i="26"/>
  <c r="E16" i="26"/>
  <c r="D16" i="26"/>
  <c r="C14" i="25"/>
  <c r="E13" i="25"/>
  <c r="D13" i="25"/>
  <c r="O18" i="25"/>
  <c r="P18" i="25" s="1"/>
  <c r="Q18" i="25" s="1"/>
  <c r="R18" i="25" s="1"/>
  <c r="S18" i="24"/>
  <c r="E13" i="24"/>
  <c r="C14" i="24"/>
  <c r="D13" i="24"/>
  <c r="C14" i="23"/>
  <c r="E13" i="23"/>
  <c r="D13" i="23"/>
  <c r="S18" i="23"/>
  <c r="X18" i="23" a="1"/>
  <c r="X18" i="23" s="1"/>
  <c r="C15" i="39" l="1"/>
  <c r="E14" i="39"/>
  <c r="D14" i="39"/>
  <c r="S18" i="39"/>
  <c r="X18" i="39" a="1"/>
  <c r="X18" i="39" s="1"/>
  <c r="C19" i="38"/>
  <c r="E18" i="38"/>
  <c r="D18" i="38"/>
  <c r="Y19" i="38" a="1"/>
  <c r="Y19" i="38" s="1"/>
  <c r="X19" i="38" a="1"/>
  <c r="X19" i="38" s="1"/>
  <c r="W19" i="38" a="1"/>
  <c r="W19" i="38" s="1"/>
  <c r="V20" i="38"/>
  <c r="N20" i="38"/>
  <c r="O20" i="38" s="1"/>
  <c r="P20" i="38" s="1"/>
  <c r="Q20" i="38" s="1"/>
  <c r="R20" i="38" s="1"/>
  <c r="O20" i="37"/>
  <c r="P20" i="37" s="1"/>
  <c r="Q20" i="37" s="1"/>
  <c r="R20" i="37" s="1"/>
  <c r="C16" i="37"/>
  <c r="E15" i="37"/>
  <c r="D15" i="37"/>
  <c r="N20" i="36"/>
  <c r="V20" i="36"/>
  <c r="W19" i="36" a="1"/>
  <c r="W19" i="36" s="1"/>
  <c r="X19" i="36" a="1"/>
  <c r="X19" i="36" s="1"/>
  <c r="Y19" i="36" a="1"/>
  <c r="Y19" i="36" s="1"/>
  <c r="C17" i="36"/>
  <c r="E16" i="36"/>
  <c r="D16" i="36"/>
  <c r="V19" i="35"/>
  <c r="M20" i="35"/>
  <c r="W18" i="35" a="1"/>
  <c r="W18" i="35" s="1"/>
  <c r="Y18" i="35" a="1"/>
  <c r="Y18" i="35" s="1"/>
  <c r="C15" i="35"/>
  <c r="E14" i="35"/>
  <c r="D14" i="35"/>
  <c r="C15" i="34"/>
  <c r="E14" i="34"/>
  <c r="D14" i="34"/>
  <c r="V19" i="34"/>
  <c r="M20" i="34"/>
  <c r="Y18" i="34" a="1"/>
  <c r="Y18" i="34" s="1"/>
  <c r="W18" i="34" a="1"/>
  <c r="W18" i="34" s="1"/>
  <c r="X18" i="34" a="1"/>
  <c r="X18" i="34" s="1"/>
  <c r="M18" i="33"/>
  <c r="V17" i="33"/>
  <c r="W16" i="33" a="1"/>
  <c r="W16" i="33" s="1"/>
  <c r="Y16" i="33" a="1"/>
  <c r="Y16" i="33" s="1"/>
  <c r="E16" i="33"/>
  <c r="D16" i="33"/>
  <c r="C17" i="33"/>
  <c r="X16" i="33" a="1"/>
  <c r="X16" i="33" s="1"/>
  <c r="V19" i="32"/>
  <c r="M20" i="32"/>
  <c r="W18" i="32" a="1"/>
  <c r="W18" i="32" s="1"/>
  <c r="D17" i="32"/>
  <c r="C18" i="32"/>
  <c r="E17" i="32"/>
  <c r="P18" i="31"/>
  <c r="C15" i="31"/>
  <c r="E14" i="31"/>
  <c r="D14" i="31"/>
  <c r="C15" i="30"/>
  <c r="E14" i="30"/>
  <c r="D14" i="30"/>
  <c r="M20" i="30"/>
  <c r="V19" i="30"/>
  <c r="Y18" i="30" a="1"/>
  <c r="Y18" i="30" s="1"/>
  <c r="M20" i="29"/>
  <c r="V19" i="29"/>
  <c r="X18" i="29" a="1"/>
  <c r="X18" i="29" s="1"/>
  <c r="D19" i="29"/>
  <c r="E19" i="29"/>
  <c r="C20" i="29"/>
  <c r="Y18" i="29" a="1"/>
  <c r="Y18" i="29" s="1"/>
  <c r="Y19" i="28" a="1"/>
  <c r="Y19" i="28" s="1"/>
  <c r="X19" i="28" a="1"/>
  <c r="X19" i="28" s="1"/>
  <c r="W19" i="28" a="1"/>
  <c r="W19" i="28" s="1"/>
  <c r="C16" i="28"/>
  <c r="D15" i="28"/>
  <c r="E15" i="28"/>
  <c r="V20" i="28"/>
  <c r="N20" i="28"/>
  <c r="M18" i="27"/>
  <c r="V17" i="27"/>
  <c r="Y16" i="27" a="1"/>
  <c r="Y16" i="27" s="1"/>
  <c r="W16" i="27" a="1"/>
  <c r="W16" i="27" s="1"/>
  <c r="E19" i="27"/>
  <c r="C20" i="27"/>
  <c r="D19" i="27"/>
  <c r="P18" i="26"/>
  <c r="C18" i="26"/>
  <c r="E17" i="26"/>
  <c r="D17" i="26"/>
  <c r="S18" i="25"/>
  <c r="E14" i="25"/>
  <c r="C15" i="25"/>
  <c r="D14" i="25"/>
  <c r="M20" i="24"/>
  <c r="V19" i="24"/>
  <c r="X18" i="24" a="1"/>
  <c r="X18" i="24" s="1"/>
  <c r="Y18" i="24" a="1"/>
  <c r="Y18" i="24" s="1"/>
  <c r="E14" i="24"/>
  <c r="D14" i="24"/>
  <c r="C15" i="24"/>
  <c r="W18" i="24" a="1"/>
  <c r="W18" i="24" s="1"/>
  <c r="V19" i="23"/>
  <c r="M20" i="23"/>
  <c r="W18" i="23" a="1"/>
  <c r="W18" i="23" s="1"/>
  <c r="Y18" i="23" a="1"/>
  <c r="Y18" i="23" s="1"/>
  <c r="C15" i="23"/>
  <c r="E14" i="23"/>
  <c r="D14" i="23"/>
  <c r="M20" i="39" l="1"/>
  <c r="V19" i="39"/>
  <c r="W18" i="39" a="1"/>
  <c r="W18" i="39" s="1"/>
  <c r="E15" i="39"/>
  <c r="C16" i="39"/>
  <c r="D15" i="39"/>
  <c r="Y18" i="39" a="1"/>
  <c r="Y18" i="39" s="1"/>
  <c r="S20" i="38"/>
  <c r="E19" i="38"/>
  <c r="C20" i="38"/>
  <c r="D19" i="38"/>
  <c r="X20" i="37" a="1"/>
  <c r="X20" i="37" s="1"/>
  <c r="S20" i="37"/>
  <c r="E16" i="37"/>
  <c r="C17" i="37"/>
  <c r="D16" i="37"/>
  <c r="Y20" i="37" a="1"/>
  <c r="Y20" i="37" s="1"/>
  <c r="W20" i="37" a="1"/>
  <c r="W20" i="37" s="1"/>
  <c r="C18" i="36"/>
  <c r="E17" i="36"/>
  <c r="D17" i="36"/>
  <c r="O20" i="36"/>
  <c r="P20" i="36" s="1"/>
  <c r="Q20" i="36" s="1"/>
  <c r="R20" i="36" s="1"/>
  <c r="C16" i="35"/>
  <c r="E15" i="35"/>
  <c r="D15" i="35"/>
  <c r="V20" i="35"/>
  <c r="N20" i="35"/>
  <c r="O20" i="35" s="1"/>
  <c r="P20" i="35" s="1"/>
  <c r="Q20" i="35" s="1"/>
  <c r="R20" i="35" s="1"/>
  <c r="Y19" i="35" a="1"/>
  <c r="Y19" i="35" s="1"/>
  <c r="W19" i="35" a="1"/>
  <c r="W19" i="35" s="1"/>
  <c r="X19" i="35" a="1"/>
  <c r="X19" i="35" s="1"/>
  <c r="N20" i="34"/>
  <c r="V20" i="34"/>
  <c r="W19" i="34" a="1"/>
  <c r="W19" i="34" s="1"/>
  <c r="Y19" i="34" a="1"/>
  <c r="Y19" i="34" s="1"/>
  <c r="X19" i="34" a="1"/>
  <c r="X19" i="34" s="1"/>
  <c r="D15" i="34"/>
  <c r="C16" i="34"/>
  <c r="E15" i="34"/>
  <c r="E17" i="33"/>
  <c r="C18" i="33"/>
  <c r="D17" i="33"/>
  <c r="X17" i="33" a="1"/>
  <c r="X17" i="33" s="1"/>
  <c r="W17" i="33" a="1"/>
  <c r="W17" i="33" s="1"/>
  <c r="Y17" i="33" a="1"/>
  <c r="Y17" i="33" s="1"/>
  <c r="V18" i="33"/>
  <c r="N18" i="33"/>
  <c r="O18" i="33" s="1"/>
  <c r="P18" i="33" s="1"/>
  <c r="Q18" i="33" s="1"/>
  <c r="R18" i="33" s="1"/>
  <c r="Y19" i="32" a="1"/>
  <c r="Y19" i="32" s="1"/>
  <c r="W19" i="32" a="1"/>
  <c r="W19" i="32" s="1"/>
  <c r="X19" i="32" a="1"/>
  <c r="X19" i="32" s="1"/>
  <c r="C19" i="32"/>
  <c r="E18" i="32"/>
  <c r="D18" i="32"/>
  <c r="V20" i="32"/>
  <c r="N20" i="32"/>
  <c r="C16" i="31"/>
  <c r="E15" i="31"/>
  <c r="D15" i="31"/>
  <c r="Q18" i="31"/>
  <c r="R18" i="31" s="1"/>
  <c r="E15" i="30"/>
  <c r="C16" i="30"/>
  <c r="D15" i="30"/>
  <c r="X19" i="30" a="1"/>
  <c r="X19" i="30" s="1"/>
  <c r="W19" i="30" a="1"/>
  <c r="W19" i="30" s="1"/>
  <c r="Y19" i="30" a="1"/>
  <c r="Y19" i="30" s="1"/>
  <c r="N20" i="30"/>
  <c r="O20" i="30" s="1"/>
  <c r="P20" i="30" s="1"/>
  <c r="Q20" i="30" s="1"/>
  <c r="R20" i="30" s="1"/>
  <c r="V20" i="30"/>
  <c r="E20" i="29"/>
  <c r="C21" i="29"/>
  <c r="D20" i="29"/>
  <c r="Y19" i="29" a="1"/>
  <c r="Y19" i="29" s="1"/>
  <c r="X19" i="29" a="1"/>
  <c r="X19" i="29" s="1"/>
  <c r="W19" i="29" a="1"/>
  <c r="W19" i="29" s="1"/>
  <c r="V20" i="29"/>
  <c r="N20" i="29"/>
  <c r="O20" i="29" s="1"/>
  <c r="P20" i="29" s="1"/>
  <c r="Q20" i="29" s="1"/>
  <c r="R20" i="29" s="1"/>
  <c r="E16" i="28"/>
  <c r="D16" i="28"/>
  <c r="C17" i="28"/>
  <c r="O20" i="28"/>
  <c r="E20" i="27"/>
  <c r="C21" i="27"/>
  <c r="D20" i="27"/>
  <c r="Y17" i="27" a="1"/>
  <c r="Y17" i="27" s="1"/>
  <c r="W17" i="27" a="1"/>
  <c r="W17" i="27" s="1"/>
  <c r="X17" i="27" a="1"/>
  <c r="X17" i="27" s="1"/>
  <c r="V18" i="27"/>
  <c r="N18" i="27"/>
  <c r="O18" i="27" s="1"/>
  <c r="P18" i="27" s="1"/>
  <c r="Q18" i="27" s="1"/>
  <c r="R18" i="27" s="1"/>
  <c r="D18" i="26"/>
  <c r="C19" i="26"/>
  <c r="E18" i="26"/>
  <c r="Q18" i="26"/>
  <c r="M20" i="25"/>
  <c r="V19" i="25"/>
  <c r="W18" i="25" a="1"/>
  <c r="W18" i="25" s="1"/>
  <c r="X18" i="25" a="1"/>
  <c r="X18" i="25" s="1"/>
  <c r="Y18" i="25" a="1"/>
  <c r="Y18" i="25" s="1"/>
  <c r="C16" i="25"/>
  <c r="E15" i="25"/>
  <c r="D15" i="25"/>
  <c r="C16" i="24"/>
  <c r="E15" i="24"/>
  <c r="D15" i="24"/>
  <c r="Y19" i="24" a="1"/>
  <c r="Y19" i="24" s="1"/>
  <c r="X19" i="24" a="1"/>
  <c r="X19" i="24" s="1"/>
  <c r="W19" i="24" a="1"/>
  <c r="W19" i="24" s="1"/>
  <c r="V20" i="24"/>
  <c r="N20" i="24"/>
  <c r="O20" i="24" s="1"/>
  <c r="P20" i="24" s="1"/>
  <c r="Q20" i="24" s="1"/>
  <c r="R20" i="24" s="1"/>
  <c r="C16" i="23"/>
  <c r="E15" i="23"/>
  <c r="D15" i="23"/>
  <c r="N20" i="23"/>
  <c r="V20" i="23"/>
  <c r="X19" i="23" a="1"/>
  <c r="X19" i="23" s="1"/>
  <c r="W19" i="23" a="1"/>
  <c r="W19" i="23" s="1"/>
  <c r="Y19" i="23" a="1"/>
  <c r="Y19" i="23" s="1"/>
  <c r="C17" i="39" l="1"/>
  <c r="E16" i="39"/>
  <c r="D16" i="39"/>
  <c r="Y19" i="39" a="1"/>
  <c r="Y19" i="39" s="1"/>
  <c r="X19" i="39" a="1"/>
  <c r="X19" i="39" s="1"/>
  <c r="W19" i="39" a="1"/>
  <c r="W19" i="39" s="1"/>
  <c r="N20" i="39"/>
  <c r="O20" i="39" s="1"/>
  <c r="P20" i="39" s="1"/>
  <c r="Q20" i="39" s="1"/>
  <c r="R20" i="39" s="1"/>
  <c r="V20" i="39"/>
  <c r="V21" i="38"/>
  <c r="M22" i="38"/>
  <c r="Y20" i="38" a="1"/>
  <c r="Y20" i="38" s="1"/>
  <c r="X20" i="38" a="1"/>
  <c r="X20" i="38" s="1"/>
  <c r="E20" i="38"/>
  <c r="D20" i="38"/>
  <c r="C21" i="38"/>
  <c r="W20" i="38" a="1"/>
  <c r="W20" i="38" s="1"/>
  <c r="E17" i="37"/>
  <c r="C18" i="37"/>
  <c r="D17" i="37"/>
  <c r="M22" i="37"/>
  <c r="V21" i="37"/>
  <c r="C19" i="36"/>
  <c r="E18" i="36"/>
  <c r="D18" i="36"/>
  <c r="S20" i="36"/>
  <c r="X20" i="35" a="1"/>
  <c r="X20" i="35" s="1"/>
  <c r="S20" i="35"/>
  <c r="C17" i="35"/>
  <c r="D16" i="35"/>
  <c r="E16" i="35"/>
  <c r="C17" i="34"/>
  <c r="E16" i="34"/>
  <c r="D16" i="34"/>
  <c r="O20" i="34"/>
  <c r="P20" i="34" s="1"/>
  <c r="Q20" i="34" s="1"/>
  <c r="R20" i="34" s="1"/>
  <c r="E18" i="33"/>
  <c r="C19" i="33"/>
  <c r="D18" i="33"/>
  <c r="S18" i="33"/>
  <c r="W18" i="33" a="1"/>
  <c r="W18" i="33" s="1"/>
  <c r="O20" i="32"/>
  <c r="P20" i="32" s="1"/>
  <c r="Q20" i="32" s="1"/>
  <c r="R20" i="32" s="1"/>
  <c r="C20" i="32"/>
  <c r="D19" i="32"/>
  <c r="E19" i="32"/>
  <c r="S18" i="31"/>
  <c r="E16" i="31"/>
  <c r="C17" i="31"/>
  <c r="D16" i="31"/>
  <c r="W18" i="31" a="1"/>
  <c r="W18" i="31" s="1"/>
  <c r="C17" i="30"/>
  <c r="E16" i="30"/>
  <c r="D16" i="30"/>
  <c r="S20" i="30"/>
  <c r="X20" i="30" a="1"/>
  <c r="X20" i="30" s="1"/>
  <c r="S20" i="29"/>
  <c r="E21" i="29"/>
  <c r="C22" i="29"/>
  <c r="D21" i="29"/>
  <c r="C18" i="28"/>
  <c r="E17" i="28"/>
  <c r="D17" i="28"/>
  <c r="P20" i="28"/>
  <c r="Q20" i="28" s="1"/>
  <c r="R20" i="28" s="1"/>
  <c r="E21" i="27"/>
  <c r="D21" i="27"/>
  <c r="C22" i="27"/>
  <c r="S18" i="27"/>
  <c r="X18" i="27" a="1"/>
  <c r="X18" i="27" s="1"/>
  <c r="R18" i="26"/>
  <c r="E19" i="26"/>
  <c r="D19" i="26"/>
  <c r="C20" i="26"/>
  <c r="C17" i="25"/>
  <c r="D16" i="25"/>
  <c r="E16" i="25"/>
  <c r="Y19" i="25" a="1"/>
  <c r="Y19" i="25" s="1"/>
  <c r="X19" i="25" a="1"/>
  <c r="X19" i="25" s="1"/>
  <c r="W19" i="25" a="1"/>
  <c r="W19" i="25" s="1"/>
  <c r="N20" i="25"/>
  <c r="O20" i="25" s="1"/>
  <c r="P20" i="25" s="1"/>
  <c r="Q20" i="25" s="1"/>
  <c r="R20" i="25" s="1"/>
  <c r="V20" i="25"/>
  <c r="S20" i="24"/>
  <c r="W20" i="24" a="1"/>
  <c r="W20" i="24" s="1"/>
  <c r="Y20" i="24" a="1"/>
  <c r="Y20" i="24" s="1"/>
  <c r="C17" i="24"/>
  <c r="E16" i="24"/>
  <c r="D16" i="24"/>
  <c r="O20" i="23"/>
  <c r="P20" i="23" s="1"/>
  <c r="Q20" i="23" s="1"/>
  <c r="R20" i="23" s="1"/>
  <c r="E16" i="23"/>
  <c r="D16" i="23"/>
  <c r="C17" i="23"/>
  <c r="S20" i="39" l="1"/>
  <c r="C18" i="39"/>
  <c r="E17" i="39"/>
  <c r="D17" i="39"/>
  <c r="Y20" i="39" a="1"/>
  <c r="Y20" i="39" s="1"/>
  <c r="N22" i="38"/>
  <c r="O22" i="38" s="1"/>
  <c r="P22" i="38" s="1"/>
  <c r="Q22" i="38" s="1"/>
  <c r="R22" i="38" s="1"/>
  <c r="V22" i="38"/>
  <c r="W21" i="38" a="1"/>
  <c r="W21" i="38" s="1"/>
  <c r="Y21" i="38" a="1"/>
  <c r="Y21" i="38" s="1"/>
  <c r="X21" i="38" a="1"/>
  <c r="X21" i="38" s="1"/>
  <c r="C22" i="38"/>
  <c r="E21" i="38"/>
  <c r="D21" i="38"/>
  <c r="Y21" i="37" a="1"/>
  <c r="Y21" i="37" s="1"/>
  <c r="X21" i="37" a="1"/>
  <c r="X21" i="37" s="1"/>
  <c r="W21" i="37" a="1"/>
  <c r="W21" i="37" s="1"/>
  <c r="V22" i="37"/>
  <c r="N22" i="37"/>
  <c r="O22" i="37" s="1"/>
  <c r="P22" i="37" s="1"/>
  <c r="Q22" i="37" s="1"/>
  <c r="R22" i="37" s="1"/>
  <c r="E18" i="37"/>
  <c r="D18" i="37"/>
  <c r="C19" i="37"/>
  <c r="V21" i="36"/>
  <c r="M22" i="36"/>
  <c r="Y20" i="36" a="1"/>
  <c r="Y20" i="36" s="1"/>
  <c r="W20" i="36" a="1"/>
  <c r="W20" i="36" s="1"/>
  <c r="X20" i="36" a="1"/>
  <c r="X20" i="36" s="1"/>
  <c r="C20" i="36"/>
  <c r="E19" i="36"/>
  <c r="D19" i="36"/>
  <c r="V21" i="35"/>
  <c r="M22" i="35"/>
  <c r="Y20" i="35" a="1"/>
  <c r="Y20" i="35" s="1"/>
  <c r="W20" i="35" a="1"/>
  <c r="W20" i="35" s="1"/>
  <c r="C18" i="35"/>
  <c r="E17" i="35"/>
  <c r="D17" i="35"/>
  <c r="S20" i="34"/>
  <c r="E17" i="34"/>
  <c r="D17" i="34"/>
  <c r="C18" i="34"/>
  <c r="Y20" i="34" a="1"/>
  <c r="Y20" i="34" s="1"/>
  <c r="W20" i="34" a="1"/>
  <c r="W20" i="34" s="1"/>
  <c r="C20" i="33"/>
  <c r="E19" i="33"/>
  <c r="D19" i="33"/>
  <c r="M20" i="33"/>
  <c r="V19" i="33"/>
  <c r="X18" i="33" a="1"/>
  <c r="X18" i="33" s="1"/>
  <c r="Y18" i="33" a="1"/>
  <c r="Y18" i="33" s="1"/>
  <c r="E20" i="32"/>
  <c r="D20" i="32"/>
  <c r="C21" i="32"/>
  <c r="X20" i="32" a="1"/>
  <c r="X20" i="32" s="1"/>
  <c r="S20" i="32"/>
  <c r="E17" i="31"/>
  <c r="C18" i="31"/>
  <c r="D17" i="31"/>
  <c r="M20" i="31"/>
  <c r="V19" i="31"/>
  <c r="Y18" i="31" a="1"/>
  <c r="Y18" i="31" s="1"/>
  <c r="X18" i="31" a="1"/>
  <c r="X18" i="31" s="1"/>
  <c r="V21" i="30"/>
  <c r="M22" i="30"/>
  <c r="Y20" i="30" a="1"/>
  <c r="Y20" i="30" s="1"/>
  <c r="E17" i="30"/>
  <c r="C18" i="30"/>
  <c r="D17" i="30"/>
  <c r="W20" i="30" a="1"/>
  <c r="W20" i="30" s="1"/>
  <c r="E22" i="29"/>
  <c r="C23" i="29"/>
  <c r="D22" i="29"/>
  <c r="M22" i="29"/>
  <c r="V21" i="29"/>
  <c r="W20" i="29" a="1"/>
  <c r="W20" i="29" s="1"/>
  <c r="Y20" i="29" a="1"/>
  <c r="Y20" i="29" s="1"/>
  <c r="X20" i="29" a="1"/>
  <c r="X20" i="29" s="1"/>
  <c r="E18" i="28"/>
  <c r="C19" i="28"/>
  <c r="D18" i="28"/>
  <c r="S20" i="28"/>
  <c r="C23" i="27"/>
  <c r="E22" i="27"/>
  <c r="D22" i="27"/>
  <c r="M20" i="27"/>
  <c r="V19" i="27"/>
  <c r="W18" i="27" a="1"/>
  <c r="W18" i="27" s="1"/>
  <c r="Y18" i="27" a="1"/>
  <c r="Y18" i="27" s="1"/>
  <c r="E20" i="26"/>
  <c r="D20" i="26"/>
  <c r="C21" i="26"/>
  <c r="S18" i="26"/>
  <c r="X18" i="26" a="1"/>
  <c r="X18" i="26" s="1"/>
  <c r="S20" i="25"/>
  <c r="X20" i="25" a="1"/>
  <c r="X20" i="25" s="1"/>
  <c r="D17" i="25"/>
  <c r="C18" i="25"/>
  <c r="E17" i="25"/>
  <c r="W20" i="25" a="1"/>
  <c r="W20" i="25" s="1"/>
  <c r="C18" i="24"/>
  <c r="E17" i="24"/>
  <c r="D17" i="24"/>
  <c r="M22" i="24"/>
  <c r="V21" i="24"/>
  <c r="X20" i="24" a="1"/>
  <c r="X20" i="24" s="1"/>
  <c r="S20" i="23"/>
  <c r="W20" i="23" s="1" a="1"/>
  <c r="W20" i="23" s="1"/>
  <c r="C18" i="23"/>
  <c r="E17" i="23"/>
  <c r="D17" i="23"/>
  <c r="V21" i="39" l="1"/>
  <c r="M22" i="39"/>
  <c r="X20" i="39" a="1"/>
  <c r="X20" i="39" s="1"/>
  <c r="W20" i="39" a="1"/>
  <c r="W20" i="39" s="1"/>
  <c r="C19" i="39"/>
  <c r="E18" i="39"/>
  <c r="D18" i="39"/>
  <c r="S22" i="38"/>
  <c r="X22" i="38" a="1"/>
  <c r="X22" i="38" s="1"/>
  <c r="C23" i="38"/>
  <c r="E22" i="38"/>
  <c r="D22" i="38"/>
  <c r="S22" i="37"/>
  <c r="W22" i="37" s="1" a="1"/>
  <c r="W22" i="37" s="1"/>
  <c r="C20" i="37"/>
  <c r="E19" i="37"/>
  <c r="D19" i="37"/>
  <c r="C21" i="36"/>
  <c r="E20" i="36"/>
  <c r="D20" i="36"/>
  <c r="V22" i="36"/>
  <c r="N22" i="36"/>
  <c r="O22" i="36" s="1"/>
  <c r="P22" i="36" s="1"/>
  <c r="Q22" i="36" s="1"/>
  <c r="R22" i="36" s="1"/>
  <c r="Y21" i="36" a="1"/>
  <c r="Y21" i="36" s="1"/>
  <c r="X21" i="36" a="1"/>
  <c r="X21" i="36" s="1"/>
  <c r="W21" i="36" a="1"/>
  <c r="W21" i="36" s="1"/>
  <c r="W21" i="35" a="1"/>
  <c r="W21" i="35" s="1"/>
  <c r="X21" i="35" a="1"/>
  <c r="X21" i="35" s="1"/>
  <c r="Y21" i="35" a="1"/>
  <c r="Y21" i="35" s="1"/>
  <c r="E18" i="35"/>
  <c r="D18" i="35"/>
  <c r="C19" i="35"/>
  <c r="V22" i="35"/>
  <c r="N22" i="35"/>
  <c r="O22" i="35" s="1"/>
  <c r="P22" i="35" s="1"/>
  <c r="Q22" i="35" s="1"/>
  <c r="R22" i="35" s="1"/>
  <c r="D18" i="34"/>
  <c r="E18" i="34"/>
  <c r="C19" i="34"/>
  <c r="V21" i="34"/>
  <c r="M22" i="34"/>
  <c r="X20" i="34" a="1"/>
  <c r="X20" i="34" s="1"/>
  <c r="X19" i="33" a="1"/>
  <c r="X19" i="33" s="1"/>
  <c r="Y19" i="33" a="1"/>
  <c r="Y19" i="33" s="1"/>
  <c r="W19" i="33" a="1"/>
  <c r="W19" i="33" s="1"/>
  <c r="N20" i="33"/>
  <c r="O20" i="33" s="1"/>
  <c r="P20" i="33" s="1"/>
  <c r="Q20" i="33" s="1"/>
  <c r="R20" i="33" s="1"/>
  <c r="V20" i="33"/>
  <c r="E20" i="33"/>
  <c r="C21" i="33"/>
  <c r="D20" i="33"/>
  <c r="M22" i="32"/>
  <c r="V21" i="32"/>
  <c r="W20" i="32" a="1"/>
  <c r="W20" i="32" s="1"/>
  <c r="Y20" i="32" a="1"/>
  <c r="Y20" i="32" s="1"/>
  <c r="E21" i="32"/>
  <c r="C22" i="32"/>
  <c r="D21" i="32"/>
  <c r="W19" i="31" a="1"/>
  <c r="W19" i="31" s="1"/>
  <c r="X19" i="31" a="1"/>
  <c r="X19" i="31" s="1"/>
  <c r="Y19" i="31" a="1"/>
  <c r="Y19" i="31" s="1"/>
  <c r="N20" i="31"/>
  <c r="O20" i="31" s="1"/>
  <c r="P20" i="31" s="1"/>
  <c r="Q20" i="31" s="1"/>
  <c r="R20" i="31" s="1"/>
  <c r="V20" i="31"/>
  <c r="C19" i="31"/>
  <c r="E18" i="31"/>
  <c r="D18" i="31"/>
  <c r="C19" i="30"/>
  <c r="E18" i="30"/>
  <c r="D18" i="30"/>
  <c r="N22" i="30"/>
  <c r="O22" i="30" s="1"/>
  <c r="P22" i="30" s="1"/>
  <c r="Q22" i="30" s="1"/>
  <c r="R22" i="30" s="1"/>
  <c r="V22" i="30"/>
  <c r="W21" i="30" a="1"/>
  <c r="W21" i="30" s="1"/>
  <c r="X21" i="30" a="1"/>
  <c r="X21" i="30" s="1"/>
  <c r="Y21" i="30" a="1"/>
  <c r="Y21" i="30" s="1"/>
  <c r="E23" i="29"/>
  <c r="C24" i="29"/>
  <c r="D23" i="29"/>
  <c r="X21" i="29" a="1"/>
  <c r="X21" i="29" s="1"/>
  <c r="W21" i="29" a="1"/>
  <c r="W21" i="29" s="1"/>
  <c r="Y21" i="29" a="1"/>
  <c r="Y21" i="29" s="1"/>
  <c r="N22" i="29"/>
  <c r="O22" i="29" s="1"/>
  <c r="P22" i="29" s="1"/>
  <c r="Q22" i="29" s="1"/>
  <c r="R22" i="29" s="1"/>
  <c r="V22" i="29"/>
  <c r="E19" i="28"/>
  <c r="C20" i="28"/>
  <c r="D19" i="28"/>
  <c r="M22" i="28"/>
  <c r="V21" i="28"/>
  <c r="W20" i="28" a="1"/>
  <c r="W20" i="28" s="1"/>
  <c r="X20" i="28" a="1"/>
  <c r="X20" i="28" s="1"/>
  <c r="Y20" i="28" a="1"/>
  <c r="Y20" i="28" s="1"/>
  <c r="Y19" i="27" a="1"/>
  <c r="Y19" i="27" s="1"/>
  <c r="W19" i="27" a="1"/>
  <c r="W19" i="27" s="1"/>
  <c r="X19" i="27" a="1"/>
  <c r="X19" i="27" s="1"/>
  <c r="V20" i="27"/>
  <c r="N20" i="27"/>
  <c r="O20" i="27" s="1"/>
  <c r="P20" i="27" s="1"/>
  <c r="Q20" i="27" s="1"/>
  <c r="R20" i="27" s="1"/>
  <c r="E23" i="27"/>
  <c r="C24" i="27"/>
  <c r="D23" i="27"/>
  <c r="M20" i="26"/>
  <c r="V19" i="26"/>
  <c r="W18" i="26" a="1"/>
  <c r="W18" i="26" s="1"/>
  <c r="Y18" i="26" a="1"/>
  <c r="Y18" i="26" s="1"/>
  <c r="E21" i="26"/>
  <c r="D21" i="26"/>
  <c r="C22" i="26"/>
  <c r="M22" i="25"/>
  <c r="V21" i="25"/>
  <c r="C19" i="25"/>
  <c r="D18" i="25"/>
  <c r="E18" i="25"/>
  <c r="Y20" i="25" a="1"/>
  <c r="Y20" i="25" s="1"/>
  <c r="E18" i="24"/>
  <c r="C19" i="24"/>
  <c r="D18" i="24"/>
  <c r="Y21" i="24" a="1"/>
  <c r="Y21" i="24" s="1"/>
  <c r="X21" i="24" a="1"/>
  <c r="X21" i="24" s="1"/>
  <c r="W21" i="24" a="1"/>
  <c r="W21" i="24" s="1"/>
  <c r="N22" i="24"/>
  <c r="O22" i="24" s="1"/>
  <c r="P22" i="24" s="1"/>
  <c r="Q22" i="24" s="1"/>
  <c r="R22" i="24" s="1"/>
  <c r="V22" i="24"/>
  <c r="E18" i="23"/>
  <c r="D18" i="23"/>
  <c r="C19" i="23"/>
  <c r="V21" i="23"/>
  <c r="M22" i="23"/>
  <c r="Y20" i="23" a="1"/>
  <c r="Y20" i="23" s="1"/>
  <c r="X20" i="23" a="1"/>
  <c r="X20" i="23" s="1"/>
  <c r="E19" i="39" l="1"/>
  <c r="C20" i="39"/>
  <c r="D19" i="39"/>
  <c r="N22" i="39"/>
  <c r="O22" i="39" s="1"/>
  <c r="P22" i="39" s="1"/>
  <c r="Q22" i="39" s="1"/>
  <c r="R22" i="39" s="1"/>
  <c r="V22" i="39"/>
  <c r="X21" i="39" a="1"/>
  <c r="X21" i="39" s="1"/>
  <c r="Y21" i="39" a="1"/>
  <c r="Y21" i="39" s="1"/>
  <c r="W21" i="39" a="1"/>
  <c r="W21" i="39" s="1"/>
  <c r="C24" i="38"/>
  <c r="E23" i="38"/>
  <c r="D23" i="38"/>
  <c r="M24" i="38"/>
  <c r="V23" i="38"/>
  <c r="Y22" i="38" a="1"/>
  <c r="Y22" i="38" s="1"/>
  <c r="W22" i="38" a="1"/>
  <c r="W22" i="38" s="1"/>
  <c r="X22" i="37" a="1"/>
  <c r="X22" i="37" s="1"/>
  <c r="E20" i="37"/>
  <c r="D20" i="37"/>
  <c r="C21" i="37"/>
  <c r="M24" i="37"/>
  <c r="V23" i="37"/>
  <c r="Y22" i="37" a="1"/>
  <c r="Y22" i="37" s="1"/>
  <c r="W22" i="36" a="1"/>
  <c r="W22" i="36" s="1"/>
  <c r="S22" i="36"/>
  <c r="X22" i="36" a="1"/>
  <c r="X22" i="36" s="1"/>
  <c r="C22" i="36"/>
  <c r="E21" i="36"/>
  <c r="D21" i="36"/>
  <c r="S22" i="35"/>
  <c r="X22" i="35" s="1" a="1"/>
  <c r="X22" i="35" s="1"/>
  <c r="W22" i="35" a="1"/>
  <c r="W22" i="35" s="1"/>
  <c r="C20" i="35"/>
  <c r="E19" i="35"/>
  <c r="D19" i="35"/>
  <c r="V22" i="34"/>
  <c r="N22" i="34"/>
  <c r="O22" i="34" s="1"/>
  <c r="P22" i="34" s="1"/>
  <c r="Q22" i="34" s="1"/>
  <c r="R22" i="34" s="1"/>
  <c r="Y21" i="34" a="1"/>
  <c r="Y21" i="34" s="1"/>
  <c r="X21" i="34" a="1"/>
  <c r="X21" i="34" s="1"/>
  <c r="W21" i="34" a="1"/>
  <c r="W21" i="34" s="1"/>
  <c r="E19" i="34"/>
  <c r="D19" i="34"/>
  <c r="C20" i="34"/>
  <c r="C22" i="33"/>
  <c r="E21" i="33"/>
  <c r="D21" i="33"/>
  <c r="Y20" i="33" a="1"/>
  <c r="Y20" i="33" s="1"/>
  <c r="S20" i="33"/>
  <c r="X20" i="33" a="1"/>
  <c r="X20" i="33" s="1"/>
  <c r="C23" i="32"/>
  <c r="E22" i="32"/>
  <c r="D22" i="32"/>
  <c r="W21" i="32" a="1"/>
  <c r="W21" i="32" s="1"/>
  <c r="X21" i="32" a="1"/>
  <c r="X21" i="32" s="1"/>
  <c r="Y21" i="32" a="1"/>
  <c r="Y21" i="32" s="1"/>
  <c r="N22" i="32"/>
  <c r="O22" i="32" s="1"/>
  <c r="P22" i="32" s="1"/>
  <c r="Q22" i="32" s="1"/>
  <c r="R22" i="32" s="1"/>
  <c r="V22" i="32"/>
  <c r="C20" i="31"/>
  <c r="E19" i="31"/>
  <c r="D19" i="31"/>
  <c r="X20" i="31" a="1"/>
  <c r="X20" i="31" s="1"/>
  <c r="S20" i="31"/>
  <c r="W20" i="31" s="1" a="1"/>
  <c r="W20" i="31" s="1"/>
  <c r="W22" i="30" a="1"/>
  <c r="W22" i="30" s="1"/>
  <c r="C20" i="30"/>
  <c r="E19" i="30"/>
  <c r="D19" i="30"/>
  <c r="S22" i="30"/>
  <c r="Y22" i="30" s="1" a="1"/>
  <c r="Y22" i="30" s="1"/>
  <c r="X22" i="30" a="1"/>
  <c r="X22" i="30" s="1"/>
  <c r="S22" i="29"/>
  <c r="E24" i="29"/>
  <c r="D24" i="29"/>
  <c r="I24" i="29" s="1"/>
  <c r="C25" i="29"/>
  <c r="Y21" i="28" a="1"/>
  <c r="Y21" i="28" s="1"/>
  <c r="W21" i="28" a="1"/>
  <c r="W21" i="28" s="1"/>
  <c r="X21" i="28" a="1"/>
  <c r="X21" i="28" s="1"/>
  <c r="V22" i="28"/>
  <c r="N22" i="28"/>
  <c r="O22" i="28" s="1"/>
  <c r="P22" i="28" s="1"/>
  <c r="Q22" i="28" s="1"/>
  <c r="R22" i="28" s="1"/>
  <c r="E20" i="28"/>
  <c r="C21" i="28"/>
  <c r="D20" i="28"/>
  <c r="S20" i="27"/>
  <c r="X20" i="27" s="1" a="1"/>
  <c r="X20" i="27" s="1"/>
  <c r="Y20" i="27" a="1"/>
  <c r="Y20" i="27" s="1"/>
  <c r="W20" i="27" a="1"/>
  <c r="W20" i="27" s="1"/>
  <c r="C25" i="27"/>
  <c r="E24" i="27"/>
  <c r="D24" i="27"/>
  <c r="I24" i="27" s="1"/>
  <c r="W19" i="26" a="1"/>
  <c r="W19" i="26" s="1"/>
  <c r="Y19" i="26" a="1"/>
  <c r="Y19" i="26" s="1"/>
  <c r="X19" i="26" a="1"/>
  <c r="X19" i="26" s="1"/>
  <c r="C23" i="26"/>
  <c r="E22" i="26"/>
  <c r="D22" i="26"/>
  <c r="N20" i="26"/>
  <c r="O20" i="26" s="1"/>
  <c r="P20" i="26" s="1"/>
  <c r="Q20" i="26" s="1"/>
  <c r="R20" i="26" s="1"/>
  <c r="V20" i="26"/>
  <c r="C20" i="25"/>
  <c r="D19" i="25"/>
  <c r="E19" i="25"/>
  <c r="W21" i="25" a="1"/>
  <c r="W21" i="25" s="1"/>
  <c r="Y21" i="25" a="1"/>
  <c r="Y21" i="25" s="1"/>
  <c r="X21" i="25" a="1"/>
  <c r="X21" i="25" s="1"/>
  <c r="N22" i="25"/>
  <c r="O22" i="25" s="1"/>
  <c r="P22" i="25" s="1"/>
  <c r="Q22" i="25" s="1"/>
  <c r="R22" i="25" s="1"/>
  <c r="V22" i="25"/>
  <c r="X22" i="24" a="1"/>
  <c r="X22" i="24" s="1"/>
  <c r="S22" i="24"/>
  <c r="E19" i="24"/>
  <c r="D19" i="24"/>
  <c r="C20" i="24"/>
  <c r="V22" i="23"/>
  <c r="N22" i="23"/>
  <c r="O22" i="23" s="1"/>
  <c r="P22" i="23" s="1"/>
  <c r="Q22" i="23" s="1"/>
  <c r="R22" i="23" s="1"/>
  <c r="W21" i="23" a="1"/>
  <c r="W21" i="23" s="1"/>
  <c r="Y21" i="23" a="1"/>
  <c r="Y21" i="23" s="1"/>
  <c r="X21" i="23" a="1"/>
  <c r="X21" i="23" s="1"/>
  <c r="C20" i="23"/>
  <c r="E19" i="23"/>
  <c r="D19" i="23"/>
  <c r="S22" i="39" l="1"/>
  <c r="X22" i="39" a="1"/>
  <c r="X22" i="39" s="1"/>
  <c r="E20" i="39"/>
  <c r="C21" i="39"/>
  <c r="D20" i="39"/>
  <c r="Y23" i="38" a="1"/>
  <c r="Y23" i="38" s="1"/>
  <c r="X23" i="38" a="1"/>
  <c r="X23" i="38" s="1"/>
  <c r="W23" i="38" a="1"/>
  <c r="W23" i="38" s="1"/>
  <c r="E24" i="38"/>
  <c r="C25" i="38"/>
  <c r="D24" i="38"/>
  <c r="I24" i="38" s="1"/>
  <c r="V24" i="38"/>
  <c r="N24" i="38"/>
  <c r="O24" i="38" s="1"/>
  <c r="P24" i="38" s="1"/>
  <c r="Q24" i="38" s="1"/>
  <c r="R24" i="38" s="1"/>
  <c r="C22" i="37"/>
  <c r="E21" i="37"/>
  <c r="D21" i="37"/>
  <c r="N24" i="37"/>
  <c r="O24" i="37" s="1"/>
  <c r="P24" i="37" s="1"/>
  <c r="Q24" i="37" s="1"/>
  <c r="R24" i="37" s="1"/>
  <c r="V24" i="37"/>
  <c r="W23" i="37" a="1"/>
  <c r="W23" i="37" s="1"/>
  <c r="Y23" i="37" a="1"/>
  <c r="Y23" i="37" s="1"/>
  <c r="X23" i="37" a="1"/>
  <c r="X23" i="37" s="1"/>
  <c r="C23" i="36"/>
  <c r="E22" i="36"/>
  <c r="D22" i="36"/>
  <c r="M24" i="36"/>
  <c r="V23" i="36"/>
  <c r="Y22" i="36" a="1"/>
  <c r="Y22" i="36" s="1"/>
  <c r="Y22" i="35" a="1"/>
  <c r="Y22" i="35" s="1"/>
  <c r="C21" i="35"/>
  <c r="E20" i="35"/>
  <c r="D20" i="35"/>
  <c r="M24" i="35"/>
  <c r="V23" i="35"/>
  <c r="S22" i="34"/>
  <c r="Y22" i="34" a="1"/>
  <c r="Y22" i="34" s="1"/>
  <c r="C21" i="34"/>
  <c r="D20" i="34"/>
  <c r="E20" i="34"/>
  <c r="M22" i="33"/>
  <c r="V21" i="33"/>
  <c r="W20" i="33" a="1"/>
  <c r="W20" i="33" s="1"/>
  <c r="E22" i="33"/>
  <c r="D22" i="33"/>
  <c r="C23" i="33"/>
  <c r="D23" i="32"/>
  <c r="C24" i="32"/>
  <c r="E23" i="32"/>
  <c r="S22" i="32"/>
  <c r="X22" i="32" a="1"/>
  <c r="X22" i="32" s="1"/>
  <c r="C21" i="31"/>
  <c r="E20" i="31"/>
  <c r="D20" i="31"/>
  <c r="M22" i="31"/>
  <c r="V21" i="31"/>
  <c r="Y20" i="31" a="1"/>
  <c r="Y20" i="31" s="1"/>
  <c r="E20" i="30"/>
  <c r="C21" i="30"/>
  <c r="D20" i="30"/>
  <c r="V23" i="30"/>
  <c r="M24" i="30"/>
  <c r="C26" i="29"/>
  <c r="E25" i="29"/>
  <c r="D25" i="29"/>
  <c r="I25" i="29" s="1"/>
  <c r="M24" i="29"/>
  <c r="V23" i="29"/>
  <c r="W22" i="29" a="1"/>
  <c r="W22" i="29" s="1"/>
  <c r="X22" i="29" a="1"/>
  <c r="X22" i="29" s="1"/>
  <c r="Y22" i="29" a="1"/>
  <c r="Y22" i="29" s="1"/>
  <c r="E21" i="28"/>
  <c r="C22" i="28"/>
  <c r="D21" i="28"/>
  <c r="S22" i="28"/>
  <c r="X22" i="28" s="1" a="1"/>
  <c r="X22" i="28" s="1"/>
  <c r="W22" i="28" a="1"/>
  <c r="W22" i="28" s="1"/>
  <c r="E25" i="27"/>
  <c r="D25" i="27"/>
  <c r="I25" i="27" s="1"/>
  <c r="C26" i="27"/>
  <c r="V21" i="27"/>
  <c r="M22" i="27"/>
  <c r="W20" i="26" a="1"/>
  <c r="W20" i="26" s="1"/>
  <c r="X20" i="26" a="1"/>
  <c r="X20" i="26" s="1"/>
  <c r="S20" i="26"/>
  <c r="Y20" i="26" a="1"/>
  <c r="Y20" i="26" s="1"/>
  <c r="C24" i="26"/>
  <c r="E23" i="26"/>
  <c r="D23" i="26"/>
  <c r="D20" i="25"/>
  <c r="C21" i="25"/>
  <c r="E20" i="25"/>
  <c r="S22" i="25"/>
  <c r="X22" i="25" a="1"/>
  <c r="X22" i="25" s="1"/>
  <c r="M24" i="24"/>
  <c r="V23" i="24"/>
  <c r="W22" i="24" a="1"/>
  <c r="W22" i="24" s="1"/>
  <c r="E20" i="24"/>
  <c r="C21" i="24"/>
  <c r="D20" i="24"/>
  <c r="Y22" i="24" a="1"/>
  <c r="Y22" i="24" s="1"/>
  <c r="D20" i="23"/>
  <c r="E20" i="23"/>
  <c r="C21" i="23"/>
  <c r="S22" i="23"/>
  <c r="W22" i="23" a="1"/>
  <c r="W22" i="23" s="1"/>
  <c r="E21" i="39" l="1"/>
  <c r="C22" i="39"/>
  <c r="D21" i="39"/>
  <c r="V23" i="39"/>
  <c r="M24" i="39"/>
  <c r="Y22" i="39" a="1"/>
  <c r="Y22" i="39" s="1"/>
  <c r="W22" i="39" a="1"/>
  <c r="W22" i="39" s="1"/>
  <c r="S24" i="38"/>
  <c r="X24" i="38" a="1"/>
  <c r="X24" i="38" s="1"/>
  <c r="W24" i="38" a="1"/>
  <c r="W24" i="38" s="1"/>
  <c r="C26" i="38"/>
  <c r="E25" i="38"/>
  <c r="D25" i="38"/>
  <c r="I25" i="38" s="1"/>
  <c r="W24" i="37" a="1"/>
  <c r="W24" i="37" s="1"/>
  <c r="S24" i="37"/>
  <c r="Y24" i="37" a="1"/>
  <c r="Y24" i="37" s="1"/>
  <c r="E22" i="37"/>
  <c r="D22" i="37"/>
  <c r="C23" i="37"/>
  <c r="C24" i="36"/>
  <c r="E23" i="36"/>
  <c r="D23" i="36"/>
  <c r="Y23" i="36" a="1"/>
  <c r="Y23" i="36" s="1"/>
  <c r="W23" i="36" a="1"/>
  <c r="W23" i="36" s="1"/>
  <c r="X23" i="36" a="1"/>
  <c r="X23" i="36" s="1"/>
  <c r="V24" i="36"/>
  <c r="N24" i="36"/>
  <c r="O24" i="36" s="1"/>
  <c r="P24" i="36" s="1"/>
  <c r="Q24" i="36" s="1"/>
  <c r="R24" i="36" s="1"/>
  <c r="Y23" i="35" a="1"/>
  <c r="Y23" i="35" s="1"/>
  <c r="X23" i="35" a="1"/>
  <c r="X23" i="35" s="1"/>
  <c r="W23" i="35" a="1"/>
  <c r="W23" i="35" s="1"/>
  <c r="N24" i="35"/>
  <c r="O24" i="35" s="1"/>
  <c r="P24" i="35" s="1"/>
  <c r="Q24" i="35" s="1"/>
  <c r="R24" i="35" s="1"/>
  <c r="V24" i="35"/>
  <c r="E21" i="35"/>
  <c r="C22" i="35"/>
  <c r="D21" i="35"/>
  <c r="C22" i="34"/>
  <c r="E21" i="34"/>
  <c r="D21" i="34"/>
  <c r="M24" i="34"/>
  <c r="V23" i="34"/>
  <c r="X22" i="34" a="1"/>
  <c r="X22" i="34" s="1"/>
  <c r="W22" i="34" a="1"/>
  <c r="W22" i="34" s="1"/>
  <c r="V22" i="33"/>
  <c r="N22" i="33"/>
  <c r="O22" i="33" s="1"/>
  <c r="P22" i="33" s="1"/>
  <c r="Q22" i="33" s="1"/>
  <c r="R22" i="33" s="1"/>
  <c r="C24" i="33"/>
  <c r="E23" i="33"/>
  <c r="D23" i="33"/>
  <c r="Y21" i="33" a="1"/>
  <c r="Y21" i="33" s="1"/>
  <c r="X21" i="33" a="1"/>
  <c r="X21" i="33" s="1"/>
  <c r="W21" i="33" a="1"/>
  <c r="W21" i="33" s="1"/>
  <c r="C25" i="32"/>
  <c r="D24" i="32"/>
  <c r="I24" i="32" s="1"/>
  <c r="E24" i="32"/>
  <c r="M24" i="32"/>
  <c r="V23" i="32"/>
  <c r="W22" i="32" a="1"/>
  <c r="W22" i="32" s="1"/>
  <c r="Y22" i="32" a="1"/>
  <c r="Y22" i="32" s="1"/>
  <c r="V22" i="31"/>
  <c r="N22" i="31"/>
  <c r="O22" i="31" s="1"/>
  <c r="P22" i="31" s="1"/>
  <c r="Q22" i="31" s="1"/>
  <c r="R22" i="31" s="1"/>
  <c r="C22" i="31"/>
  <c r="E21" i="31"/>
  <c r="D21" i="31"/>
  <c r="X21" i="31" a="1"/>
  <c r="X21" i="31" s="1"/>
  <c r="W21" i="31" a="1"/>
  <c r="W21" i="31" s="1"/>
  <c r="Y21" i="31" a="1"/>
  <c r="Y21" i="31" s="1"/>
  <c r="N24" i="30"/>
  <c r="O24" i="30" s="1"/>
  <c r="P24" i="30" s="1"/>
  <c r="Q24" i="30" s="1"/>
  <c r="R24" i="30" s="1"/>
  <c r="V24" i="30"/>
  <c r="Y23" i="30" a="1"/>
  <c r="Y23" i="30" s="1"/>
  <c r="W23" i="30" a="1"/>
  <c r="W23" i="30" s="1"/>
  <c r="X23" i="30" a="1"/>
  <c r="X23" i="30" s="1"/>
  <c r="E21" i="30"/>
  <c r="D21" i="30"/>
  <c r="C22" i="30"/>
  <c r="W23" i="29" a="1"/>
  <c r="W23" i="29" s="1"/>
  <c r="X23" i="29" a="1"/>
  <c r="X23" i="29" s="1"/>
  <c r="Y23" i="29" a="1"/>
  <c r="Y23" i="29" s="1"/>
  <c r="N24" i="29"/>
  <c r="O24" i="29" s="1"/>
  <c r="P24" i="29" s="1"/>
  <c r="Q24" i="29" s="1"/>
  <c r="R24" i="29" s="1"/>
  <c r="V24" i="29"/>
  <c r="E26" i="29"/>
  <c r="C27" i="29"/>
  <c r="D26" i="29"/>
  <c r="I26" i="29" s="1"/>
  <c r="E22" i="28"/>
  <c r="C23" i="28"/>
  <c r="D22" i="28"/>
  <c r="V23" i="28"/>
  <c r="M24" i="28"/>
  <c r="Y22" i="28" a="1"/>
  <c r="Y22" i="28" s="1"/>
  <c r="N22" i="27"/>
  <c r="O22" i="27" s="1"/>
  <c r="P22" i="27" s="1"/>
  <c r="Q22" i="27" s="1"/>
  <c r="R22" i="27" s="1"/>
  <c r="V22" i="27"/>
  <c r="W21" i="27" a="1"/>
  <c r="W21" i="27" s="1"/>
  <c r="X21" i="27" a="1"/>
  <c r="X21" i="27" s="1"/>
  <c r="Y21" i="27" a="1"/>
  <c r="Y21" i="27" s="1"/>
  <c r="C27" i="27"/>
  <c r="E26" i="27"/>
  <c r="D26" i="27"/>
  <c r="I26" i="27" s="1"/>
  <c r="E24" i="26"/>
  <c r="D24" i="26"/>
  <c r="I24" i="26" s="1"/>
  <c r="C25" i="26"/>
  <c r="V21" i="26"/>
  <c r="M22" i="26"/>
  <c r="V23" i="25"/>
  <c r="M24" i="25"/>
  <c r="W22" i="25" a="1"/>
  <c r="W22" i="25" s="1"/>
  <c r="E21" i="25"/>
  <c r="C22" i="25"/>
  <c r="D21" i="25"/>
  <c r="Y22" i="25" a="1"/>
  <c r="Y22" i="25" s="1"/>
  <c r="C22" i="24"/>
  <c r="D21" i="24"/>
  <c r="E21" i="24"/>
  <c r="W23" i="24" a="1"/>
  <c r="W23" i="24" s="1"/>
  <c r="Y23" i="24" a="1"/>
  <c r="Y23" i="24" s="1"/>
  <c r="X23" i="24" a="1"/>
  <c r="X23" i="24" s="1"/>
  <c r="N24" i="24"/>
  <c r="O24" i="24" s="1"/>
  <c r="P24" i="24" s="1"/>
  <c r="Q24" i="24" s="1"/>
  <c r="R24" i="24" s="1"/>
  <c r="V24" i="24"/>
  <c r="M24" i="23"/>
  <c r="V23" i="23"/>
  <c r="X22" i="23" a="1"/>
  <c r="X22" i="23" s="1"/>
  <c r="C22" i="23"/>
  <c r="E21" i="23"/>
  <c r="D21" i="23"/>
  <c r="Y22" i="23" a="1"/>
  <c r="Y22" i="23" s="1"/>
  <c r="Y23" i="39" l="1" a="1"/>
  <c r="Y23" i="39" s="1"/>
  <c r="W23" i="39" a="1"/>
  <c r="W23" i="39" s="1"/>
  <c r="X23" i="39" a="1"/>
  <c r="X23" i="39" s="1"/>
  <c r="N24" i="39"/>
  <c r="O24" i="39" s="1"/>
  <c r="P24" i="39" s="1"/>
  <c r="Q24" i="39" s="1"/>
  <c r="R24" i="39" s="1"/>
  <c r="V24" i="39"/>
  <c r="C23" i="39"/>
  <c r="E22" i="39"/>
  <c r="D22" i="39"/>
  <c r="E26" i="38"/>
  <c r="C27" i="38"/>
  <c r="D26" i="38"/>
  <c r="I26" i="38" s="1"/>
  <c r="M26" i="38"/>
  <c r="V25" i="38"/>
  <c r="Y24" i="38" a="1"/>
  <c r="Y24" i="38" s="1"/>
  <c r="V25" i="37"/>
  <c r="M26" i="37"/>
  <c r="C24" i="37"/>
  <c r="D23" i="37"/>
  <c r="E23" i="37"/>
  <c r="X24" i="37" a="1"/>
  <c r="X24" i="37" s="1"/>
  <c r="Y24" i="36" a="1"/>
  <c r="Y24" i="36" s="1"/>
  <c r="S24" i="36"/>
  <c r="X24" i="36" a="1"/>
  <c r="X24" i="36" s="1"/>
  <c r="C25" i="36"/>
  <c r="E24" i="36"/>
  <c r="D24" i="36"/>
  <c r="I24" i="36" s="1"/>
  <c r="W24" i="36" a="1"/>
  <c r="W24" i="36" s="1"/>
  <c r="E22" i="35"/>
  <c r="C23" i="35"/>
  <c r="D22" i="35"/>
  <c r="S24" i="35"/>
  <c r="C23" i="34"/>
  <c r="E22" i="34"/>
  <c r="D22" i="34"/>
  <c r="W23" i="34" a="1"/>
  <c r="W23" i="34" s="1"/>
  <c r="Y23" i="34" a="1"/>
  <c r="Y23" i="34" s="1"/>
  <c r="X23" i="34" a="1"/>
  <c r="X23" i="34" s="1"/>
  <c r="N24" i="34"/>
  <c r="O24" i="34" s="1"/>
  <c r="P24" i="34" s="1"/>
  <c r="Q24" i="34" s="1"/>
  <c r="R24" i="34" s="1"/>
  <c r="V24" i="34"/>
  <c r="W22" i="33" a="1"/>
  <c r="W22" i="33" s="1"/>
  <c r="E24" i="33"/>
  <c r="C25" i="33"/>
  <c r="D24" i="33"/>
  <c r="I24" i="33" s="1"/>
  <c r="S22" i="33"/>
  <c r="X22" i="33" s="1" a="1"/>
  <c r="X22" i="33" s="1"/>
  <c r="W23" i="32" a="1"/>
  <c r="W23" i="32" s="1"/>
  <c r="Y23" i="32" a="1"/>
  <c r="Y23" i="32" s="1"/>
  <c r="X23" i="32" a="1"/>
  <c r="X23" i="32" s="1"/>
  <c r="V24" i="32"/>
  <c r="N24" i="32"/>
  <c r="O24" i="32" s="1"/>
  <c r="P24" i="32" s="1"/>
  <c r="Q24" i="32" s="1"/>
  <c r="R24" i="32" s="1"/>
  <c r="C26" i="32"/>
  <c r="E25" i="32"/>
  <c r="D25" i="32"/>
  <c r="I25" i="32" s="1"/>
  <c r="C23" i="31"/>
  <c r="E22" i="31"/>
  <c r="D22" i="31"/>
  <c r="S22" i="31"/>
  <c r="X22" i="31" a="1"/>
  <c r="X22" i="31" s="1"/>
  <c r="E22" i="30"/>
  <c r="D22" i="30"/>
  <c r="C23" i="30"/>
  <c r="S24" i="30"/>
  <c r="X24" i="30" a="1"/>
  <c r="X24" i="30" s="1"/>
  <c r="S24" i="29"/>
  <c r="E27" i="29"/>
  <c r="C28" i="29"/>
  <c r="D27" i="29"/>
  <c r="I27" i="29" s="1"/>
  <c r="X23" i="28" a="1"/>
  <c r="X23" i="28" s="1"/>
  <c r="Y23" i="28" a="1"/>
  <c r="Y23" i="28" s="1"/>
  <c r="W23" i="28" a="1"/>
  <c r="W23" i="28" s="1"/>
  <c r="N24" i="28"/>
  <c r="O24" i="28" s="1"/>
  <c r="P24" i="28" s="1"/>
  <c r="Q24" i="28" s="1"/>
  <c r="R24" i="28" s="1"/>
  <c r="V24" i="28"/>
  <c r="E23" i="28"/>
  <c r="C24" i="28"/>
  <c r="D23" i="28"/>
  <c r="E27" i="27"/>
  <c r="C28" i="27"/>
  <c r="D27" i="27"/>
  <c r="I27" i="27" s="1"/>
  <c r="S22" i="27"/>
  <c r="N22" i="26"/>
  <c r="O22" i="26" s="1"/>
  <c r="P22" i="26" s="1"/>
  <c r="Q22" i="26" s="1"/>
  <c r="R22" i="26" s="1"/>
  <c r="V22" i="26"/>
  <c r="W21" i="26" a="1"/>
  <c r="W21" i="26" s="1"/>
  <c r="X21" i="26" a="1"/>
  <c r="X21" i="26" s="1"/>
  <c r="Y21" i="26" a="1"/>
  <c r="Y21" i="26" s="1"/>
  <c r="C26" i="26"/>
  <c r="E25" i="26"/>
  <c r="D25" i="26"/>
  <c r="I25" i="26" s="1"/>
  <c r="V24" i="25"/>
  <c r="N24" i="25"/>
  <c r="O24" i="25" s="1"/>
  <c r="P24" i="25" s="1"/>
  <c r="Q24" i="25" s="1"/>
  <c r="R24" i="25" s="1"/>
  <c r="E22" i="25"/>
  <c r="D22" i="25"/>
  <c r="C23" i="25"/>
  <c r="Y23" i="25" a="1"/>
  <c r="Y23" i="25" s="1"/>
  <c r="X23" i="25" a="1"/>
  <c r="X23" i="25" s="1"/>
  <c r="W23" i="25" a="1"/>
  <c r="W23" i="25" s="1"/>
  <c r="Y24" i="24" a="1"/>
  <c r="Y24" i="24" s="1"/>
  <c r="E22" i="24"/>
  <c r="C23" i="24"/>
  <c r="D22" i="24"/>
  <c r="S24" i="24"/>
  <c r="C23" i="23"/>
  <c r="E22" i="23"/>
  <c r="D22" i="23"/>
  <c r="Y23" i="23" a="1"/>
  <c r="Y23" i="23" s="1"/>
  <c r="X23" i="23" a="1"/>
  <c r="X23" i="23" s="1"/>
  <c r="W23" i="23" a="1"/>
  <c r="W23" i="23" s="1"/>
  <c r="N24" i="23"/>
  <c r="O24" i="23" s="1"/>
  <c r="P24" i="23" s="1"/>
  <c r="Q24" i="23" s="1"/>
  <c r="R24" i="23" s="1"/>
  <c r="V24" i="23"/>
  <c r="E23" i="39" l="1"/>
  <c r="C24" i="39"/>
  <c r="D23" i="39"/>
  <c r="S24" i="39"/>
  <c r="X24" i="39" a="1"/>
  <c r="X24" i="39" s="1"/>
  <c r="N26" i="38"/>
  <c r="O26" i="38" s="1"/>
  <c r="P26" i="38" s="1"/>
  <c r="Q26" i="38" s="1"/>
  <c r="R26" i="38" s="1"/>
  <c r="V26" i="38"/>
  <c r="Y25" i="38" a="1"/>
  <c r="Y25" i="38" s="1"/>
  <c r="X25" i="38" a="1"/>
  <c r="X25" i="38" s="1"/>
  <c r="W25" i="38" a="1"/>
  <c r="W25" i="38" s="1"/>
  <c r="C28" i="38"/>
  <c r="E27" i="38"/>
  <c r="D27" i="38"/>
  <c r="I27" i="38" s="1"/>
  <c r="E24" i="37"/>
  <c r="D24" i="37"/>
  <c r="I24" i="37" s="1"/>
  <c r="C25" i="37"/>
  <c r="N26" i="37"/>
  <c r="O26" i="37" s="1"/>
  <c r="P26" i="37" s="1"/>
  <c r="Q26" i="37" s="1"/>
  <c r="R26" i="37" s="1"/>
  <c r="V26" i="37"/>
  <c r="W25" i="37" a="1"/>
  <c r="W25" i="37" s="1"/>
  <c r="Y25" i="37" a="1"/>
  <c r="Y25" i="37" s="1"/>
  <c r="X25" i="37" a="1"/>
  <c r="X25" i="37" s="1"/>
  <c r="C26" i="36"/>
  <c r="E25" i="36"/>
  <c r="D25" i="36"/>
  <c r="I25" i="36" s="1"/>
  <c r="M26" i="36"/>
  <c r="V25" i="36"/>
  <c r="C24" i="35"/>
  <c r="D23" i="35"/>
  <c r="E23" i="35"/>
  <c r="V25" i="35"/>
  <c r="M26" i="35"/>
  <c r="W24" i="35" a="1"/>
  <c r="W24" i="35" s="1"/>
  <c r="X24" i="35" a="1"/>
  <c r="X24" i="35" s="1"/>
  <c r="Y24" i="35" a="1"/>
  <c r="Y24" i="35" s="1"/>
  <c r="S24" i="34"/>
  <c r="W24" i="34" s="1" a="1"/>
  <c r="W24" i="34" s="1"/>
  <c r="X24" i="34" a="1"/>
  <c r="X24" i="34" s="1"/>
  <c r="C24" i="34"/>
  <c r="E23" i="34"/>
  <c r="D23" i="34"/>
  <c r="C26" i="33"/>
  <c r="E25" i="33"/>
  <c r="D25" i="33"/>
  <c r="I25" i="33" s="1"/>
  <c r="V23" i="33"/>
  <c r="M24" i="33"/>
  <c r="Y22" i="33" a="1"/>
  <c r="Y22" i="33" s="1"/>
  <c r="D26" i="32"/>
  <c r="I26" i="32" s="1"/>
  <c r="E26" i="32"/>
  <c r="C27" i="32"/>
  <c r="S24" i="32"/>
  <c r="M24" i="31"/>
  <c r="V23" i="31"/>
  <c r="W22" i="31" a="1"/>
  <c r="W22" i="31" s="1"/>
  <c r="E23" i="31"/>
  <c r="C24" i="31"/>
  <c r="D23" i="31"/>
  <c r="Y22" i="31" a="1"/>
  <c r="Y22" i="31" s="1"/>
  <c r="E23" i="30"/>
  <c r="C24" i="30"/>
  <c r="D23" i="30"/>
  <c r="V25" i="30"/>
  <c r="M26" i="30"/>
  <c r="Y24" i="30" a="1"/>
  <c r="Y24" i="30" s="1"/>
  <c r="W24" i="30" a="1"/>
  <c r="W24" i="30" s="1"/>
  <c r="V25" i="29"/>
  <c r="M26" i="29"/>
  <c r="W24" i="29" a="1"/>
  <c r="W24" i="29" s="1"/>
  <c r="X24" i="29" a="1"/>
  <c r="X24" i="29" s="1"/>
  <c r="C29" i="29"/>
  <c r="E28" i="29"/>
  <c r="D28" i="29"/>
  <c r="I28" i="29" s="1"/>
  <c r="Y24" i="29" a="1"/>
  <c r="Y24" i="29" s="1"/>
  <c r="C25" i="28"/>
  <c r="E24" i="28"/>
  <c r="D24" i="28"/>
  <c r="I24" i="28" s="1"/>
  <c r="Y24" i="28" a="1"/>
  <c r="Y24" i="28" s="1"/>
  <c r="S24" i="28"/>
  <c r="X24" i="28" a="1"/>
  <c r="X24" i="28" s="1"/>
  <c r="V23" i="27"/>
  <c r="M24" i="27"/>
  <c r="W22" i="27" a="1"/>
  <c r="W22" i="27" s="1"/>
  <c r="C29" i="27"/>
  <c r="E28" i="27"/>
  <c r="D28" i="27"/>
  <c r="I28" i="27" s="1"/>
  <c r="X22" i="27" a="1"/>
  <c r="X22" i="27" s="1"/>
  <c r="Y22" i="27" a="1"/>
  <c r="Y22" i="27" s="1"/>
  <c r="C27" i="26"/>
  <c r="E26" i="26"/>
  <c r="D26" i="26"/>
  <c r="I26" i="26" s="1"/>
  <c r="S22" i="26"/>
  <c r="X22" i="26" a="1"/>
  <c r="X22" i="26" s="1"/>
  <c r="W22" i="26" a="1"/>
  <c r="W22" i="26" s="1"/>
  <c r="S24" i="25"/>
  <c r="X24" i="25" s="1" a="1"/>
  <c r="X24" i="25" s="1"/>
  <c r="C24" i="25"/>
  <c r="E23" i="25"/>
  <c r="D23" i="25"/>
  <c r="V25" i="24"/>
  <c r="M26" i="24"/>
  <c r="X24" i="24" a="1"/>
  <c r="X24" i="24" s="1"/>
  <c r="W24" i="24" a="1"/>
  <c r="W24" i="24" s="1"/>
  <c r="E23" i="24"/>
  <c r="D23" i="24"/>
  <c r="C24" i="24"/>
  <c r="S24" i="23"/>
  <c r="E23" i="23"/>
  <c r="D23" i="23"/>
  <c r="C24" i="23"/>
  <c r="V25" i="39" l="1"/>
  <c r="M26" i="39"/>
  <c r="W24" i="39" a="1"/>
  <c r="W24" i="39" s="1"/>
  <c r="C25" i="39"/>
  <c r="E24" i="39"/>
  <c r="D24" i="39"/>
  <c r="I24" i="39" s="1"/>
  <c r="Y24" i="39" a="1"/>
  <c r="Y24" i="39" s="1"/>
  <c r="C29" i="38"/>
  <c r="E28" i="38"/>
  <c r="D28" i="38"/>
  <c r="I28" i="38" s="1"/>
  <c r="S26" i="38"/>
  <c r="X26" i="38" a="1"/>
  <c r="X26" i="38" s="1"/>
  <c r="C26" i="37"/>
  <c r="E25" i="37"/>
  <c r="D25" i="37"/>
  <c r="I25" i="37" s="1"/>
  <c r="S26" i="37"/>
  <c r="X26" i="37" s="1" a="1"/>
  <c r="X26" i="37" s="1"/>
  <c r="W25" i="36" a="1"/>
  <c r="W25" i="36" s="1"/>
  <c r="Y25" i="36" a="1"/>
  <c r="Y25" i="36" s="1"/>
  <c r="X25" i="36" a="1"/>
  <c r="X25" i="36" s="1"/>
  <c r="N26" i="36"/>
  <c r="O26" i="36" s="1"/>
  <c r="P26" i="36" s="1"/>
  <c r="Q26" i="36" s="1"/>
  <c r="R26" i="36" s="1"/>
  <c r="V26" i="36"/>
  <c r="C27" i="36"/>
  <c r="E26" i="36"/>
  <c r="D26" i="36"/>
  <c r="I26" i="36" s="1"/>
  <c r="V26" i="35"/>
  <c r="N26" i="35"/>
  <c r="O26" i="35" s="1"/>
  <c r="P26" i="35" s="1"/>
  <c r="Q26" i="35" s="1"/>
  <c r="R26" i="35" s="1"/>
  <c r="Y25" i="35" a="1"/>
  <c r="Y25" i="35" s="1"/>
  <c r="X25" i="35" a="1"/>
  <c r="X25" i="35" s="1"/>
  <c r="W25" i="35" a="1"/>
  <c r="W25" i="35" s="1"/>
  <c r="C25" i="35"/>
  <c r="E24" i="35"/>
  <c r="D24" i="35"/>
  <c r="I24" i="35" s="1"/>
  <c r="E24" i="34"/>
  <c r="D24" i="34"/>
  <c r="I24" i="34" s="1"/>
  <c r="C25" i="34"/>
  <c r="V25" i="34"/>
  <c r="M26" i="34"/>
  <c r="Y24" i="34" a="1"/>
  <c r="Y24" i="34" s="1"/>
  <c r="V24" i="33"/>
  <c r="N24" i="33"/>
  <c r="O24" i="33" s="1"/>
  <c r="P24" i="33" s="1"/>
  <c r="Q24" i="33" s="1"/>
  <c r="R24" i="33" s="1"/>
  <c r="Y23" i="33" a="1"/>
  <c r="Y23" i="33" s="1"/>
  <c r="X23" i="33" a="1"/>
  <c r="X23" i="33" s="1"/>
  <c r="W23" i="33" a="1"/>
  <c r="W23" i="33" s="1"/>
  <c r="E26" i="33"/>
  <c r="C27" i="33"/>
  <c r="D26" i="33"/>
  <c r="I26" i="33" s="1"/>
  <c r="E27" i="32"/>
  <c r="D27" i="32"/>
  <c r="I27" i="32" s="1"/>
  <c r="C28" i="32"/>
  <c r="V25" i="32"/>
  <c r="M26" i="32"/>
  <c r="W24" i="32" a="1"/>
  <c r="W24" i="32" s="1"/>
  <c r="X24" i="32" a="1"/>
  <c r="X24" i="32" s="1"/>
  <c r="Y24" i="32" a="1"/>
  <c r="Y24" i="32" s="1"/>
  <c r="E24" i="31"/>
  <c r="C25" i="31"/>
  <c r="D24" i="31"/>
  <c r="I24" i="31" s="1"/>
  <c r="Y23" i="31" a="1"/>
  <c r="Y23" i="31" s="1"/>
  <c r="W23" i="31" a="1"/>
  <c r="W23" i="31" s="1"/>
  <c r="X23" i="31" a="1"/>
  <c r="X23" i="31" s="1"/>
  <c r="N24" i="31"/>
  <c r="O24" i="31" s="1"/>
  <c r="P24" i="31" s="1"/>
  <c r="Q24" i="31" s="1"/>
  <c r="R24" i="31" s="1"/>
  <c r="V24" i="31"/>
  <c r="N26" i="30"/>
  <c r="O26" i="30" s="1"/>
  <c r="P26" i="30" s="1"/>
  <c r="Q26" i="30" s="1"/>
  <c r="R26" i="30" s="1"/>
  <c r="V26" i="30"/>
  <c r="W25" i="30" a="1"/>
  <c r="W25" i="30" s="1"/>
  <c r="Y25" i="30" a="1"/>
  <c r="Y25" i="30" s="1"/>
  <c r="X25" i="30" a="1"/>
  <c r="X25" i="30" s="1"/>
  <c r="C25" i="30"/>
  <c r="E24" i="30"/>
  <c r="D24" i="30"/>
  <c r="I24" i="30" s="1"/>
  <c r="V26" i="29"/>
  <c r="N26" i="29"/>
  <c r="O26" i="29" s="1"/>
  <c r="P26" i="29" s="1"/>
  <c r="Q26" i="29" s="1"/>
  <c r="R26" i="29" s="1"/>
  <c r="C30" i="29"/>
  <c r="E29" i="29"/>
  <c r="D29" i="29"/>
  <c r="I29" i="29" s="1"/>
  <c r="W25" i="29" a="1"/>
  <c r="W25" i="29" s="1"/>
  <c r="Y25" i="29" a="1"/>
  <c r="Y25" i="29" s="1"/>
  <c r="X25" i="29" a="1"/>
  <c r="X25" i="29" s="1"/>
  <c r="E25" i="28"/>
  <c r="D25" i="28"/>
  <c r="I25" i="28" s="1"/>
  <c r="C26" i="28"/>
  <c r="M26" i="28"/>
  <c r="V25" i="28"/>
  <c r="W24" i="28" a="1"/>
  <c r="W24" i="28" s="1"/>
  <c r="C30" i="27"/>
  <c r="E29" i="27"/>
  <c r="D29" i="27"/>
  <c r="I29" i="27" s="1"/>
  <c r="V24" i="27"/>
  <c r="N24" i="27"/>
  <c r="O24" i="27" s="1"/>
  <c r="P24" i="27" s="1"/>
  <c r="Q24" i="27" s="1"/>
  <c r="R24" i="27" s="1"/>
  <c r="W23" i="27" a="1"/>
  <c r="W23" i="27" s="1"/>
  <c r="Y23" i="27" a="1"/>
  <c r="Y23" i="27" s="1"/>
  <c r="X23" i="27" a="1"/>
  <c r="X23" i="27" s="1"/>
  <c r="M24" i="26"/>
  <c r="V23" i="26"/>
  <c r="Y22" i="26" a="1"/>
  <c r="Y22" i="26" s="1"/>
  <c r="E27" i="26"/>
  <c r="D27" i="26"/>
  <c r="I27" i="26" s="1"/>
  <c r="C28" i="26"/>
  <c r="E24" i="25"/>
  <c r="D24" i="25"/>
  <c r="I24" i="25" s="1"/>
  <c r="C25" i="25"/>
  <c r="V25" i="25"/>
  <c r="M26" i="25"/>
  <c r="Y24" i="25" a="1"/>
  <c r="Y24" i="25" s="1"/>
  <c r="W24" i="25" a="1"/>
  <c r="W24" i="25" s="1"/>
  <c r="E24" i="24"/>
  <c r="C25" i="24"/>
  <c r="D24" i="24"/>
  <c r="I24" i="24" s="1"/>
  <c r="N26" i="24"/>
  <c r="O26" i="24" s="1"/>
  <c r="P26" i="24" s="1"/>
  <c r="Q26" i="24" s="1"/>
  <c r="R26" i="24" s="1"/>
  <c r="V26" i="24"/>
  <c r="Y25" i="24" a="1"/>
  <c r="Y25" i="24" s="1"/>
  <c r="X25" i="24" a="1"/>
  <c r="X25" i="24" s="1"/>
  <c r="W25" i="24" a="1"/>
  <c r="W25" i="24" s="1"/>
  <c r="V25" i="23"/>
  <c r="M26" i="23"/>
  <c r="Y24" i="23" a="1"/>
  <c r="Y24" i="23" s="1"/>
  <c r="X24" i="23" a="1"/>
  <c r="X24" i="23" s="1"/>
  <c r="W24" i="23" a="1"/>
  <c r="W24" i="23" s="1"/>
  <c r="E24" i="23"/>
  <c r="C25" i="23"/>
  <c r="D24" i="23"/>
  <c r="I24" i="23" s="1"/>
  <c r="C26" i="39" l="1"/>
  <c r="E25" i="39"/>
  <c r="D25" i="39"/>
  <c r="I25" i="39" s="1"/>
  <c r="N26" i="39"/>
  <c r="O26" i="39" s="1"/>
  <c r="P26" i="39" s="1"/>
  <c r="Q26" i="39" s="1"/>
  <c r="R26" i="39" s="1"/>
  <c r="V26" i="39"/>
  <c r="W25" i="39" a="1"/>
  <c r="W25" i="39" s="1"/>
  <c r="Y25" i="39" a="1"/>
  <c r="Y25" i="39" s="1"/>
  <c r="X25" i="39" a="1"/>
  <c r="X25" i="39" s="1"/>
  <c r="M28" i="38"/>
  <c r="V27" i="38"/>
  <c r="W26" i="38" a="1"/>
  <c r="W26" i="38" s="1"/>
  <c r="C30" i="38"/>
  <c r="E29" i="38"/>
  <c r="D29" i="38"/>
  <c r="I29" i="38" s="1"/>
  <c r="Y26" i="38" a="1"/>
  <c r="Y26" i="38" s="1"/>
  <c r="C27" i="37"/>
  <c r="D26" i="37"/>
  <c r="I26" i="37" s="1"/>
  <c r="E26" i="37"/>
  <c r="V27" i="37"/>
  <c r="M28" i="37"/>
  <c r="Y26" i="37" a="1"/>
  <c r="Y26" i="37" s="1"/>
  <c r="W26" i="37" a="1"/>
  <c r="W26" i="37" s="1"/>
  <c r="S26" i="36"/>
  <c r="E27" i="36"/>
  <c r="C28" i="36"/>
  <c r="D27" i="36"/>
  <c r="I27" i="36" s="1"/>
  <c r="E25" i="35"/>
  <c r="D25" i="35"/>
  <c r="I25" i="35" s="1"/>
  <c r="C26" i="35"/>
  <c r="S26" i="35"/>
  <c r="N26" i="34"/>
  <c r="O26" i="34" s="1"/>
  <c r="P26" i="34" s="1"/>
  <c r="Q26" i="34" s="1"/>
  <c r="R26" i="34" s="1"/>
  <c r="V26" i="34"/>
  <c r="Y25" i="34" a="1"/>
  <c r="Y25" i="34" s="1"/>
  <c r="W25" i="34" a="1"/>
  <c r="W25" i="34" s="1"/>
  <c r="X25" i="34" a="1"/>
  <c r="X25" i="34" s="1"/>
  <c r="D25" i="34"/>
  <c r="I25" i="34" s="1"/>
  <c r="C26" i="34"/>
  <c r="E25" i="34"/>
  <c r="E27" i="33"/>
  <c r="C28" i="33"/>
  <c r="D27" i="33"/>
  <c r="I27" i="33" s="1"/>
  <c r="S24" i="33"/>
  <c r="C29" i="32"/>
  <c r="E28" i="32"/>
  <c r="D28" i="32"/>
  <c r="I28" i="32" s="1"/>
  <c r="N26" i="32"/>
  <c r="O26" i="32" s="1"/>
  <c r="P26" i="32" s="1"/>
  <c r="Q26" i="32" s="1"/>
  <c r="R26" i="32" s="1"/>
  <c r="V26" i="32"/>
  <c r="Y25" i="32" a="1"/>
  <c r="Y25" i="32" s="1"/>
  <c r="X25" i="32" a="1"/>
  <c r="X25" i="32" s="1"/>
  <c r="W25" i="32" a="1"/>
  <c r="W25" i="32" s="1"/>
  <c r="S24" i="31"/>
  <c r="X24" i="31" a="1"/>
  <c r="X24" i="31" s="1"/>
  <c r="Y24" i="31" a="1"/>
  <c r="Y24" i="31" s="1"/>
  <c r="E25" i="31"/>
  <c r="C26" i="31"/>
  <c r="D25" i="31"/>
  <c r="I25" i="31" s="1"/>
  <c r="S26" i="30"/>
  <c r="E25" i="30"/>
  <c r="C26" i="30"/>
  <c r="D25" i="30"/>
  <c r="I25" i="30" s="1"/>
  <c r="C31" i="29"/>
  <c r="E30" i="29"/>
  <c r="D30" i="29"/>
  <c r="I30" i="29" s="1"/>
  <c r="X26" i="29" a="1"/>
  <c r="X26" i="29" s="1"/>
  <c r="S26" i="29"/>
  <c r="X25" i="28" a="1"/>
  <c r="X25" i="28" s="1"/>
  <c r="Y25" i="28" a="1"/>
  <c r="Y25" i="28" s="1"/>
  <c r="W25" i="28" a="1"/>
  <c r="W25" i="28" s="1"/>
  <c r="V26" i="28"/>
  <c r="N26" i="28"/>
  <c r="O26" i="28" s="1"/>
  <c r="P26" i="28" s="1"/>
  <c r="Q26" i="28" s="1"/>
  <c r="R26" i="28" s="1"/>
  <c r="C27" i="28"/>
  <c r="E26" i="28"/>
  <c r="D26" i="28"/>
  <c r="I26" i="28" s="1"/>
  <c r="S24" i="27"/>
  <c r="W24" i="27" s="1" a="1"/>
  <c r="W24" i="27" s="1"/>
  <c r="X24" i="27" a="1"/>
  <c r="X24" i="27" s="1"/>
  <c r="C31" i="27"/>
  <c r="E30" i="27"/>
  <c r="D30" i="27"/>
  <c r="I30" i="27" s="1"/>
  <c r="Y23" i="26" a="1"/>
  <c r="Y23" i="26" s="1"/>
  <c r="X23" i="26" a="1"/>
  <c r="X23" i="26" s="1"/>
  <c r="W23" i="26" a="1"/>
  <c r="W23" i="26" s="1"/>
  <c r="C29" i="26"/>
  <c r="E28" i="26"/>
  <c r="D28" i="26"/>
  <c r="I28" i="26" s="1"/>
  <c r="V24" i="26"/>
  <c r="N24" i="26"/>
  <c r="O24" i="26" s="1"/>
  <c r="P24" i="26" s="1"/>
  <c r="Q24" i="26" s="1"/>
  <c r="R24" i="26" s="1"/>
  <c r="V26" i="25"/>
  <c r="N26" i="25"/>
  <c r="O26" i="25" s="1"/>
  <c r="P26" i="25" s="1"/>
  <c r="Q26" i="25" s="1"/>
  <c r="R26" i="25" s="1"/>
  <c r="C26" i="25"/>
  <c r="E25" i="25"/>
  <c r="D25" i="25"/>
  <c r="I25" i="25" s="1"/>
  <c r="Y25" i="25" a="1"/>
  <c r="Y25" i="25" s="1"/>
  <c r="X25" i="25" a="1"/>
  <c r="X25" i="25" s="1"/>
  <c r="W25" i="25" a="1"/>
  <c r="W25" i="25" s="1"/>
  <c r="Y26" i="24" a="1"/>
  <c r="Y26" i="24" s="1"/>
  <c r="S26" i="24"/>
  <c r="E25" i="24"/>
  <c r="D25" i="24"/>
  <c r="I25" i="24" s="1"/>
  <c r="C26" i="24"/>
  <c r="V26" i="23"/>
  <c r="N26" i="23"/>
  <c r="O26" i="23" s="1"/>
  <c r="P26" i="23" s="1"/>
  <c r="Q26" i="23" s="1"/>
  <c r="R26" i="23" s="1"/>
  <c r="E25" i="23"/>
  <c r="C26" i="23"/>
  <c r="D25" i="23"/>
  <c r="I25" i="23" s="1"/>
  <c r="X25" i="23" a="1"/>
  <c r="X25" i="23" s="1"/>
  <c r="Y25" i="23" a="1"/>
  <c r="Y25" i="23" s="1"/>
  <c r="W25" i="23" a="1"/>
  <c r="W25" i="23" s="1"/>
  <c r="W26" i="39" l="1" a="1"/>
  <c r="W26" i="39" s="1"/>
  <c r="S26" i="39"/>
  <c r="X26" i="39" a="1"/>
  <c r="X26" i="39" s="1"/>
  <c r="C27" i="39"/>
  <c r="E26" i="39"/>
  <c r="D26" i="39"/>
  <c r="I26" i="39" s="1"/>
  <c r="X27" i="38" a="1"/>
  <c r="X27" i="38" s="1"/>
  <c r="Y27" i="38" a="1"/>
  <c r="Y27" i="38" s="1"/>
  <c r="W27" i="38" a="1"/>
  <c r="W27" i="38" s="1"/>
  <c r="E30" i="38"/>
  <c r="C31" i="38"/>
  <c r="D30" i="38"/>
  <c r="I30" i="38" s="1"/>
  <c r="V28" i="38"/>
  <c r="N28" i="38"/>
  <c r="O28" i="38" s="1"/>
  <c r="P28" i="38" s="1"/>
  <c r="Q28" i="38" s="1"/>
  <c r="R28" i="38" s="1"/>
  <c r="N28" i="37"/>
  <c r="O28" i="37" s="1"/>
  <c r="P28" i="37" s="1"/>
  <c r="Q28" i="37" s="1"/>
  <c r="R28" i="37" s="1"/>
  <c r="V28" i="37"/>
  <c r="Y27" i="37" a="1"/>
  <c r="Y27" i="37" s="1"/>
  <c r="X27" i="37" a="1"/>
  <c r="X27" i="37" s="1"/>
  <c r="W27" i="37" a="1"/>
  <c r="W27" i="37" s="1"/>
  <c r="C28" i="37"/>
  <c r="E27" i="37"/>
  <c r="D27" i="37"/>
  <c r="I27" i="37" s="1"/>
  <c r="C29" i="36"/>
  <c r="E28" i="36"/>
  <c r="D28" i="36"/>
  <c r="I28" i="36" s="1"/>
  <c r="M28" i="36"/>
  <c r="V27" i="36"/>
  <c r="W26" i="36" a="1"/>
  <c r="W26" i="36" s="1"/>
  <c r="X26" i="36" a="1"/>
  <c r="X26" i="36" s="1"/>
  <c r="Y26" i="36" a="1"/>
  <c r="Y26" i="36" s="1"/>
  <c r="V27" i="35"/>
  <c r="M28" i="35"/>
  <c r="Y26" i="35" a="1"/>
  <c r="Y26" i="35" s="1"/>
  <c r="W26" i="35" a="1"/>
  <c r="W26" i="35" s="1"/>
  <c r="X26" i="35" a="1"/>
  <c r="X26" i="35" s="1"/>
  <c r="E26" i="35"/>
  <c r="D26" i="35"/>
  <c r="I26" i="35" s="1"/>
  <c r="C27" i="35"/>
  <c r="E26" i="34"/>
  <c r="D26" i="34"/>
  <c r="I26" i="34" s="1"/>
  <c r="C27" i="34"/>
  <c r="S26" i="34"/>
  <c r="M26" i="33"/>
  <c r="V25" i="33"/>
  <c r="Y24" i="33" a="1"/>
  <c r="Y24" i="33" s="1"/>
  <c r="W24" i="33" a="1"/>
  <c r="W24" i="33" s="1"/>
  <c r="X24" i="33" a="1"/>
  <c r="X24" i="33" s="1"/>
  <c r="E28" i="33"/>
  <c r="C29" i="33"/>
  <c r="D28" i="33"/>
  <c r="I28" i="33" s="1"/>
  <c r="C30" i="32"/>
  <c r="E29" i="32"/>
  <c r="D29" i="32"/>
  <c r="I29" i="32" s="1"/>
  <c r="X26" i="32" a="1"/>
  <c r="X26" i="32" s="1"/>
  <c r="S26" i="32"/>
  <c r="M26" i="31"/>
  <c r="V25" i="31"/>
  <c r="E26" i="31"/>
  <c r="C27" i="31"/>
  <c r="D26" i="31"/>
  <c r="I26" i="31" s="1"/>
  <c r="W24" i="31" a="1"/>
  <c r="W24" i="31" s="1"/>
  <c r="M28" i="30"/>
  <c r="V27" i="30"/>
  <c r="X26" i="30" a="1"/>
  <c r="X26" i="30" s="1"/>
  <c r="Y26" i="30" a="1"/>
  <c r="Y26" i="30" s="1"/>
  <c r="C27" i="30"/>
  <c r="E26" i="30"/>
  <c r="D26" i="30"/>
  <c r="I26" i="30" s="1"/>
  <c r="W26" i="30" a="1"/>
  <c r="W26" i="30" s="1"/>
  <c r="C32" i="29"/>
  <c r="E31" i="29"/>
  <c r="D31" i="29"/>
  <c r="I31" i="29" s="1"/>
  <c r="V27" i="29"/>
  <c r="M28" i="29"/>
  <c r="W26" i="29" a="1"/>
  <c r="W26" i="29" s="1"/>
  <c r="Y26" i="29" a="1"/>
  <c r="Y26" i="29" s="1"/>
  <c r="E27" i="28"/>
  <c r="C28" i="28"/>
  <c r="D27" i="28"/>
  <c r="I27" i="28" s="1"/>
  <c r="S26" i="28"/>
  <c r="Y26" i="28" a="1"/>
  <c r="Y26" i="28" s="1"/>
  <c r="E31" i="27"/>
  <c r="C32" i="27"/>
  <c r="D31" i="27"/>
  <c r="I31" i="27" s="1"/>
  <c r="V25" i="27"/>
  <c r="M26" i="27"/>
  <c r="Y24" i="27" a="1"/>
  <c r="Y24" i="27" s="1"/>
  <c r="C30" i="26"/>
  <c r="D29" i="26"/>
  <c r="I29" i="26" s="1"/>
  <c r="E29" i="26"/>
  <c r="S24" i="26"/>
  <c r="E26" i="25"/>
  <c r="C27" i="25"/>
  <c r="D26" i="25"/>
  <c r="I26" i="25" s="1"/>
  <c r="S26" i="25"/>
  <c r="E26" i="24"/>
  <c r="C27" i="24"/>
  <c r="D26" i="24"/>
  <c r="I26" i="24" s="1"/>
  <c r="V27" i="24"/>
  <c r="M28" i="24"/>
  <c r="X26" i="24" a="1"/>
  <c r="X26" i="24" s="1"/>
  <c r="W26" i="24" a="1"/>
  <c r="W26" i="24" s="1"/>
  <c r="E26" i="23"/>
  <c r="C27" i="23"/>
  <c r="D26" i="23"/>
  <c r="I26" i="23" s="1"/>
  <c r="S26" i="23"/>
  <c r="Y26" i="23" s="1" a="1"/>
  <c r="Y26" i="23" s="1"/>
  <c r="X26" i="23" a="1"/>
  <c r="X26" i="23" s="1"/>
  <c r="C28" i="39" l="1"/>
  <c r="E27" i="39"/>
  <c r="D27" i="39"/>
  <c r="I27" i="39" s="1"/>
  <c r="V27" i="39"/>
  <c r="M28" i="39"/>
  <c r="Y26" i="39" a="1"/>
  <c r="Y26" i="39" s="1"/>
  <c r="E31" i="38"/>
  <c r="C32" i="38"/>
  <c r="D31" i="38"/>
  <c r="I31" i="38" s="1"/>
  <c r="S28" i="38"/>
  <c r="X28" i="38" s="1" a="1"/>
  <c r="X28" i="38" s="1"/>
  <c r="C29" i="37"/>
  <c r="D28" i="37"/>
  <c r="I28" i="37" s="1"/>
  <c r="E28" i="37"/>
  <c r="S28" i="37"/>
  <c r="Y27" i="36" a="1"/>
  <c r="Y27" i="36" s="1"/>
  <c r="X27" i="36" a="1"/>
  <c r="X27" i="36" s="1"/>
  <c r="W27" i="36" a="1"/>
  <c r="W27" i="36" s="1"/>
  <c r="V28" i="36"/>
  <c r="N28" i="36"/>
  <c r="O28" i="36" s="1"/>
  <c r="P28" i="36" s="1"/>
  <c r="Q28" i="36" s="1"/>
  <c r="R28" i="36" s="1"/>
  <c r="C30" i="36"/>
  <c r="E29" i="36"/>
  <c r="D29" i="36"/>
  <c r="I29" i="36" s="1"/>
  <c r="N28" i="35"/>
  <c r="O28" i="35" s="1"/>
  <c r="P28" i="35" s="1"/>
  <c r="Q28" i="35" s="1"/>
  <c r="R28" i="35" s="1"/>
  <c r="V28" i="35"/>
  <c r="E27" i="35"/>
  <c r="D27" i="35"/>
  <c r="I27" i="35" s="1"/>
  <c r="C28" i="35"/>
  <c r="Y27" i="35" a="1"/>
  <c r="Y27" i="35" s="1"/>
  <c r="X27" i="35" a="1"/>
  <c r="X27" i="35" s="1"/>
  <c r="W27" i="35" a="1"/>
  <c r="W27" i="35" s="1"/>
  <c r="V27" i="34"/>
  <c r="M28" i="34"/>
  <c r="X26" i="34" a="1"/>
  <c r="X26" i="34" s="1"/>
  <c r="Y26" i="34" a="1"/>
  <c r="Y26" i="34" s="1"/>
  <c r="C28" i="34"/>
  <c r="E27" i="34"/>
  <c r="D27" i="34"/>
  <c r="I27" i="34" s="1"/>
  <c r="W26" i="34" a="1"/>
  <c r="W26" i="34" s="1"/>
  <c r="C30" i="33"/>
  <c r="E29" i="33"/>
  <c r="D29" i="33"/>
  <c r="I29" i="33" s="1"/>
  <c r="W25" i="33" a="1"/>
  <c r="W25" i="33" s="1"/>
  <c r="X25" i="33" a="1"/>
  <c r="X25" i="33" s="1"/>
  <c r="Y25" i="33" a="1"/>
  <c r="Y25" i="33" s="1"/>
  <c r="N26" i="33"/>
  <c r="O26" i="33" s="1"/>
  <c r="P26" i="33" s="1"/>
  <c r="Q26" i="33" s="1"/>
  <c r="R26" i="33" s="1"/>
  <c r="V26" i="33"/>
  <c r="V27" i="32"/>
  <c r="M28" i="32"/>
  <c r="W26" i="32" a="1"/>
  <c r="W26" i="32" s="1"/>
  <c r="Y26" i="32" a="1"/>
  <c r="Y26" i="32" s="1"/>
  <c r="C31" i="32"/>
  <c r="D30" i="32"/>
  <c r="I30" i="32" s="1"/>
  <c r="E30" i="32"/>
  <c r="W25" i="31" a="1"/>
  <c r="W25" i="31" s="1"/>
  <c r="X25" i="31" a="1"/>
  <c r="X25" i="31" s="1"/>
  <c r="Y25" i="31" a="1"/>
  <c r="Y25" i="31" s="1"/>
  <c r="E27" i="31"/>
  <c r="C28" i="31"/>
  <c r="D27" i="31"/>
  <c r="I27" i="31" s="1"/>
  <c r="V26" i="31"/>
  <c r="N26" i="31"/>
  <c r="O26" i="31" s="1"/>
  <c r="P26" i="31" s="1"/>
  <c r="Q26" i="31" s="1"/>
  <c r="R26" i="31" s="1"/>
  <c r="E27" i="30"/>
  <c r="C28" i="30"/>
  <c r="D27" i="30"/>
  <c r="I27" i="30" s="1"/>
  <c r="W27" i="30" a="1"/>
  <c r="W27" i="30" s="1"/>
  <c r="Y27" i="30" a="1"/>
  <c r="Y27" i="30" s="1"/>
  <c r="X27" i="30" a="1"/>
  <c r="X27" i="30" s="1"/>
  <c r="V28" i="30"/>
  <c r="N28" i="30"/>
  <c r="O28" i="30" s="1"/>
  <c r="P28" i="30" s="1"/>
  <c r="Q28" i="30" s="1"/>
  <c r="R28" i="30" s="1"/>
  <c r="V28" i="29"/>
  <c r="N28" i="29"/>
  <c r="O28" i="29" s="1"/>
  <c r="P28" i="29" s="1"/>
  <c r="Q28" i="29" s="1"/>
  <c r="R28" i="29" s="1"/>
  <c r="W27" i="29" a="1"/>
  <c r="W27" i="29" s="1"/>
  <c r="Y27" i="29" a="1"/>
  <c r="Y27" i="29" s="1"/>
  <c r="X27" i="29" a="1"/>
  <c r="X27" i="29" s="1"/>
  <c r="C33" i="29"/>
  <c r="E32" i="29"/>
  <c r="D32" i="29"/>
  <c r="I32" i="29" s="1"/>
  <c r="M28" i="28"/>
  <c r="V27" i="28"/>
  <c r="W26" i="28" a="1"/>
  <c r="W26" i="28" s="1"/>
  <c r="X26" i="28" a="1"/>
  <c r="X26" i="28" s="1"/>
  <c r="E28" i="28"/>
  <c r="C29" i="28"/>
  <c r="D28" i="28"/>
  <c r="I28" i="28" s="1"/>
  <c r="V26" i="27"/>
  <c r="N26" i="27"/>
  <c r="O26" i="27" s="1"/>
  <c r="P26" i="27" s="1"/>
  <c r="Q26" i="27" s="1"/>
  <c r="R26" i="27" s="1"/>
  <c r="E32" i="27"/>
  <c r="C33" i="27"/>
  <c r="D32" i="27"/>
  <c r="I32" i="27" s="1"/>
  <c r="X25" i="27" a="1"/>
  <c r="X25" i="27" s="1"/>
  <c r="W25" i="27" a="1"/>
  <c r="W25" i="27" s="1"/>
  <c r="Y25" i="27" a="1"/>
  <c r="Y25" i="27" s="1"/>
  <c r="V25" i="26"/>
  <c r="M26" i="26"/>
  <c r="W24" i="26" a="1"/>
  <c r="W24" i="26" s="1"/>
  <c r="Y24" i="26" a="1"/>
  <c r="Y24" i="26" s="1"/>
  <c r="X24" i="26" a="1"/>
  <c r="X24" i="26" s="1"/>
  <c r="C31" i="26"/>
  <c r="E30" i="26"/>
  <c r="D30" i="26"/>
  <c r="I30" i="26" s="1"/>
  <c r="V27" i="25"/>
  <c r="M28" i="25"/>
  <c r="Y26" i="25" a="1"/>
  <c r="Y26" i="25" s="1"/>
  <c r="C28" i="25"/>
  <c r="E27" i="25"/>
  <c r="D27" i="25"/>
  <c r="I27" i="25" s="1"/>
  <c r="X26" i="25" a="1"/>
  <c r="X26" i="25" s="1"/>
  <c r="W26" i="25" a="1"/>
  <c r="W26" i="25" s="1"/>
  <c r="N28" i="24"/>
  <c r="O28" i="24" s="1"/>
  <c r="P28" i="24" s="1"/>
  <c r="Q28" i="24" s="1"/>
  <c r="R28" i="24" s="1"/>
  <c r="V28" i="24"/>
  <c r="Y27" i="24" a="1"/>
  <c r="Y27" i="24" s="1"/>
  <c r="X27" i="24" a="1"/>
  <c r="X27" i="24" s="1"/>
  <c r="W27" i="24" a="1"/>
  <c r="W27" i="24" s="1"/>
  <c r="C28" i="24"/>
  <c r="E27" i="24"/>
  <c r="D27" i="24"/>
  <c r="I27" i="24" s="1"/>
  <c r="M28" i="23"/>
  <c r="V27" i="23"/>
  <c r="W26" i="23" a="1"/>
  <c r="W26" i="23" s="1"/>
  <c r="C28" i="23"/>
  <c r="E27" i="23"/>
  <c r="D27" i="23"/>
  <c r="I27" i="23" s="1"/>
  <c r="C29" i="39" l="1"/>
  <c r="E28" i="39"/>
  <c r="D28" i="39"/>
  <c r="I28" i="39" s="1"/>
  <c r="W27" i="39" a="1"/>
  <c r="W27" i="39" s="1"/>
  <c r="X27" i="39" a="1"/>
  <c r="X27" i="39" s="1"/>
  <c r="Y27" i="39" a="1"/>
  <c r="Y27" i="39" s="1"/>
  <c r="V28" i="39"/>
  <c r="N28" i="39"/>
  <c r="O28" i="39" s="1"/>
  <c r="P28" i="39" s="1"/>
  <c r="Q28" i="39" s="1"/>
  <c r="R28" i="39" s="1"/>
  <c r="M30" i="38"/>
  <c r="V29" i="38"/>
  <c r="Y28" i="38" a="1"/>
  <c r="Y28" i="38" s="1"/>
  <c r="E32" i="38"/>
  <c r="C33" i="38"/>
  <c r="D32" i="38"/>
  <c r="I32" i="38" s="1"/>
  <c r="W28" i="38" a="1"/>
  <c r="W28" i="38" s="1"/>
  <c r="E29" i="37"/>
  <c r="D29" i="37"/>
  <c r="I29" i="37" s="1"/>
  <c r="C30" i="37"/>
  <c r="V29" i="37"/>
  <c r="M30" i="37"/>
  <c r="Y28" i="37" a="1"/>
  <c r="Y28" i="37" s="1"/>
  <c r="X28" i="37" a="1"/>
  <c r="X28" i="37" s="1"/>
  <c r="W28" i="37" a="1"/>
  <c r="W28" i="37" s="1"/>
  <c r="C31" i="36"/>
  <c r="E30" i="36"/>
  <c r="D30" i="36"/>
  <c r="I30" i="36" s="1"/>
  <c r="S28" i="36"/>
  <c r="X28" i="36" a="1"/>
  <c r="X28" i="36" s="1"/>
  <c r="E28" i="35"/>
  <c r="C29" i="35"/>
  <c r="D28" i="35"/>
  <c r="I28" i="35" s="1"/>
  <c r="S28" i="35"/>
  <c r="D28" i="34"/>
  <c r="I28" i="34" s="1"/>
  <c r="C29" i="34"/>
  <c r="E28" i="34"/>
  <c r="N28" i="34"/>
  <c r="O28" i="34" s="1"/>
  <c r="P28" i="34" s="1"/>
  <c r="Q28" i="34" s="1"/>
  <c r="R28" i="34" s="1"/>
  <c r="V28" i="34"/>
  <c r="Y27" i="34" a="1"/>
  <c r="Y27" i="34" s="1"/>
  <c r="X27" i="34" a="1"/>
  <c r="X27" i="34" s="1"/>
  <c r="W27" i="34" a="1"/>
  <c r="W27" i="34" s="1"/>
  <c r="S26" i="33"/>
  <c r="Y26" i="33" a="1"/>
  <c r="Y26" i="33" s="1"/>
  <c r="E30" i="33"/>
  <c r="C31" i="33"/>
  <c r="D30" i="33"/>
  <c r="I30" i="33" s="1"/>
  <c r="N28" i="32"/>
  <c r="O28" i="32" s="1"/>
  <c r="P28" i="32" s="1"/>
  <c r="Q28" i="32" s="1"/>
  <c r="R28" i="32" s="1"/>
  <c r="V28" i="32"/>
  <c r="W27" i="32" a="1"/>
  <c r="W27" i="32" s="1"/>
  <c r="X27" i="32" a="1"/>
  <c r="X27" i="32" s="1"/>
  <c r="Y27" i="32" a="1"/>
  <c r="Y27" i="32" s="1"/>
  <c r="C32" i="32"/>
  <c r="D31" i="32"/>
  <c r="I31" i="32" s="1"/>
  <c r="E31" i="32"/>
  <c r="W26" i="31" a="1"/>
  <c r="W26" i="31" s="1"/>
  <c r="S26" i="31"/>
  <c r="X26" i="31" a="1"/>
  <c r="X26" i="31" s="1"/>
  <c r="Y26" i="31" a="1"/>
  <c r="Y26" i="31" s="1"/>
  <c r="E28" i="31"/>
  <c r="C29" i="31"/>
  <c r="D28" i="31"/>
  <c r="I28" i="31" s="1"/>
  <c r="Y28" i="30" a="1"/>
  <c r="Y28" i="30" s="1"/>
  <c r="C29" i="30"/>
  <c r="E28" i="30"/>
  <c r="D28" i="30"/>
  <c r="I28" i="30" s="1"/>
  <c r="S28" i="30"/>
  <c r="E33" i="29"/>
  <c r="C34" i="29"/>
  <c r="D33" i="29"/>
  <c r="I33" i="29" s="1"/>
  <c r="S28" i="29"/>
  <c r="W28" i="29" a="1"/>
  <c r="W28" i="29" s="1"/>
  <c r="C30" i="28"/>
  <c r="E29" i="28"/>
  <c r="D29" i="28"/>
  <c r="I29" i="28" s="1"/>
  <c r="Y27" i="28" a="1"/>
  <c r="Y27" i="28" s="1"/>
  <c r="X27" i="28" a="1"/>
  <c r="X27" i="28" s="1"/>
  <c r="W27" i="28" a="1"/>
  <c r="W27" i="28" s="1"/>
  <c r="N28" i="28"/>
  <c r="O28" i="28" s="1"/>
  <c r="P28" i="28" s="1"/>
  <c r="Q28" i="28" s="1"/>
  <c r="R28" i="28" s="1"/>
  <c r="V28" i="28"/>
  <c r="C34" i="27"/>
  <c r="E33" i="27"/>
  <c r="D33" i="27"/>
  <c r="I33" i="27" s="1"/>
  <c r="S26" i="27"/>
  <c r="Y26" i="27" a="1"/>
  <c r="Y26" i="27" s="1"/>
  <c r="W25" i="26" a="1"/>
  <c r="W25" i="26" s="1"/>
  <c r="X25" i="26" a="1"/>
  <c r="X25" i="26" s="1"/>
  <c r="Y25" i="26" a="1"/>
  <c r="Y25" i="26" s="1"/>
  <c r="E31" i="26"/>
  <c r="C32" i="26"/>
  <c r="D31" i="26"/>
  <c r="I31" i="26" s="1"/>
  <c r="N26" i="26"/>
  <c r="O26" i="26" s="1"/>
  <c r="P26" i="26" s="1"/>
  <c r="Q26" i="26" s="1"/>
  <c r="R26" i="26" s="1"/>
  <c r="V26" i="26"/>
  <c r="C29" i="25"/>
  <c r="E28" i="25"/>
  <c r="D28" i="25"/>
  <c r="I28" i="25" s="1"/>
  <c r="N28" i="25"/>
  <c r="O28" i="25" s="1"/>
  <c r="P28" i="25" s="1"/>
  <c r="Q28" i="25" s="1"/>
  <c r="R28" i="25" s="1"/>
  <c r="V28" i="25"/>
  <c r="W27" i="25" a="1"/>
  <c r="W27" i="25" s="1"/>
  <c r="X27" i="25" a="1"/>
  <c r="X27" i="25" s="1"/>
  <c r="Y27" i="25" a="1"/>
  <c r="Y27" i="25" s="1"/>
  <c r="E28" i="24"/>
  <c r="D28" i="24"/>
  <c r="I28" i="24" s="1"/>
  <c r="C29" i="24"/>
  <c r="S28" i="24"/>
  <c r="X28" i="24" a="1"/>
  <c r="X28" i="24" s="1"/>
  <c r="Y27" i="23" a="1"/>
  <c r="Y27" i="23" s="1"/>
  <c r="X27" i="23" a="1"/>
  <c r="X27" i="23" s="1"/>
  <c r="W27" i="23" a="1"/>
  <c r="W27" i="23" s="1"/>
  <c r="N28" i="23"/>
  <c r="O28" i="23" s="1"/>
  <c r="P28" i="23" s="1"/>
  <c r="Q28" i="23" s="1"/>
  <c r="R28" i="23" s="1"/>
  <c r="V28" i="23"/>
  <c r="C29" i="23"/>
  <c r="E28" i="23"/>
  <c r="D28" i="23"/>
  <c r="I28" i="23" s="1"/>
  <c r="Y28" i="39" l="1" a="1"/>
  <c r="Y28" i="39" s="1"/>
  <c r="C30" i="39"/>
  <c r="E29" i="39"/>
  <c r="D29" i="39"/>
  <c r="I29" i="39" s="1"/>
  <c r="S28" i="39"/>
  <c r="E33" i="38"/>
  <c r="C34" i="38"/>
  <c r="D33" i="38"/>
  <c r="I33" i="38" s="1"/>
  <c r="Y29" i="38" a="1"/>
  <c r="Y29" i="38" s="1"/>
  <c r="X29" i="38" a="1"/>
  <c r="X29" i="38" s="1"/>
  <c r="W29" i="38" a="1"/>
  <c r="W29" i="38" s="1"/>
  <c r="V30" i="38"/>
  <c r="N30" i="38"/>
  <c r="O30" i="38" s="1"/>
  <c r="P30" i="38" s="1"/>
  <c r="Q30" i="38" s="1"/>
  <c r="R30" i="38" s="1"/>
  <c r="N30" i="37"/>
  <c r="O30" i="37" s="1"/>
  <c r="P30" i="37" s="1"/>
  <c r="Q30" i="37" s="1"/>
  <c r="R30" i="37" s="1"/>
  <c r="V30" i="37"/>
  <c r="C31" i="37"/>
  <c r="E30" i="37"/>
  <c r="D30" i="37"/>
  <c r="I30" i="37" s="1"/>
  <c r="W29" i="37" a="1"/>
  <c r="W29" i="37" s="1"/>
  <c r="Y29" i="37" a="1"/>
  <c r="Y29" i="37" s="1"/>
  <c r="X29" i="37" a="1"/>
  <c r="X29" i="37" s="1"/>
  <c r="C32" i="36"/>
  <c r="E31" i="36"/>
  <c r="D31" i="36"/>
  <c r="I31" i="36" s="1"/>
  <c r="M30" i="36"/>
  <c r="V29" i="36"/>
  <c r="Y28" i="36" a="1"/>
  <c r="Y28" i="36" s="1"/>
  <c r="W28" i="36" a="1"/>
  <c r="W28" i="36" s="1"/>
  <c r="E29" i="35"/>
  <c r="D29" i="35"/>
  <c r="I29" i="35" s="1"/>
  <c r="C30" i="35"/>
  <c r="M30" i="35"/>
  <c r="V29" i="35"/>
  <c r="X28" i="35" a="1"/>
  <c r="X28" i="35" s="1"/>
  <c r="W28" i="35" a="1"/>
  <c r="W28" i="35" s="1"/>
  <c r="Y28" i="35" a="1"/>
  <c r="Y28" i="35" s="1"/>
  <c r="S28" i="34"/>
  <c r="C30" i="34"/>
  <c r="D29" i="34"/>
  <c r="I29" i="34" s="1"/>
  <c r="E29" i="34"/>
  <c r="C32" i="33"/>
  <c r="E31" i="33"/>
  <c r="D31" i="33"/>
  <c r="I31" i="33" s="1"/>
  <c r="V27" i="33"/>
  <c r="M28" i="33"/>
  <c r="W26" i="33" a="1"/>
  <c r="W26" i="33" s="1"/>
  <c r="X26" i="33" a="1"/>
  <c r="X26" i="33" s="1"/>
  <c r="S28" i="32"/>
  <c r="X28" i="32" a="1"/>
  <c r="X28" i="32" s="1"/>
  <c r="C33" i="32"/>
  <c r="E32" i="32"/>
  <c r="D32" i="32"/>
  <c r="I32" i="32" s="1"/>
  <c r="E29" i="31"/>
  <c r="C30" i="31"/>
  <c r="D29" i="31"/>
  <c r="I29" i="31" s="1"/>
  <c r="M28" i="31"/>
  <c r="V27" i="31"/>
  <c r="V29" i="30"/>
  <c r="M30" i="30"/>
  <c r="X28" i="30" a="1"/>
  <c r="X28" i="30" s="1"/>
  <c r="C30" i="30"/>
  <c r="E29" i="30"/>
  <c r="D29" i="30"/>
  <c r="I29" i="30" s="1"/>
  <c r="W28" i="30" a="1"/>
  <c r="W28" i="30" s="1"/>
  <c r="M30" i="29"/>
  <c r="V29" i="29"/>
  <c r="E34" i="29"/>
  <c r="C35" i="29"/>
  <c r="D34" i="29"/>
  <c r="I34" i="29" s="1"/>
  <c r="X28" i="29" a="1"/>
  <c r="X28" i="29" s="1"/>
  <c r="Y28" i="29" a="1"/>
  <c r="Y28" i="29" s="1"/>
  <c r="X28" i="28" a="1"/>
  <c r="X28" i="28" s="1"/>
  <c r="S28" i="28"/>
  <c r="E30" i="28"/>
  <c r="C31" i="28"/>
  <c r="D30" i="28"/>
  <c r="I30" i="28" s="1"/>
  <c r="V27" i="27"/>
  <c r="M28" i="27"/>
  <c r="W26" i="27" a="1"/>
  <c r="W26" i="27" s="1"/>
  <c r="X26" i="27" a="1"/>
  <c r="X26" i="27" s="1"/>
  <c r="C35" i="27"/>
  <c r="E34" i="27"/>
  <c r="D34" i="27"/>
  <c r="I34" i="27" s="1"/>
  <c r="S26" i="26"/>
  <c r="E32" i="26"/>
  <c r="C33" i="26"/>
  <c r="D32" i="26"/>
  <c r="I32" i="26" s="1"/>
  <c r="Y28" i="25" a="1"/>
  <c r="Y28" i="25" s="1"/>
  <c r="X28" i="25" a="1"/>
  <c r="X28" i="25" s="1"/>
  <c r="S28" i="25"/>
  <c r="D29" i="25"/>
  <c r="I29" i="25" s="1"/>
  <c r="C30" i="25"/>
  <c r="E29" i="25"/>
  <c r="V29" i="24"/>
  <c r="M30" i="24"/>
  <c r="Y28" i="24" a="1"/>
  <c r="Y28" i="24" s="1"/>
  <c r="W28" i="24" a="1"/>
  <c r="W28" i="24" s="1"/>
  <c r="C30" i="24"/>
  <c r="E29" i="24"/>
  <c r="D29" i="24"/>
  <c r="I29" i="24" s="1"/>
  <c r="C30" i="23"/>
  <c r="E29" i="23"/>
  <c r="D29" i="23"/>
  <c r="I29" i="23" s="1"/>
  <c r="S28" i="23"/>
  <c r="V29" i="39" l="1"/>
  <c r="M30" i="39"/>
  <c r="X28" i="39" a="1"/>
  <c r="X28" i="39" s="1"/>
  <c r="W28" i="39" a="1"/>
  <c r="W28" i="39" s="1"/>
  <c r="C31" i="39"/>
  <c r="E30" i="39"/>
  <c r="D30" i="39"/>
  <c r="I30" i="39" s="1"/>
  <c r="C35" i="38"/>
  <c r="E34" i="38"/>
  <c r="D34" i="38"/>
  <c r="I34" i="38" s="1"/>
  <c r="S30" i="38"/>
  <c r="X30" i="38" s="1" a="1"/>
  <c r="X30" i="38" s="1"/>
  <c r="C32" i="37"/>
  <c r="E31" i="37"/>
  <c r="D31" i="37"/>
  <c r="I31" i="37" s="1"/>
  <c r="S30" i="37"/>
  <c r="X30" i="37" a="1"/>
  <c r="X30" i="37" s="1"/>
  <c r="C33" i="36"/>
  <c r="E32" i="36"/>
  <c r="D32" i="36"/>
  <c r="I32" i="36" s="1"/>
  <c r="Y29" i="36" a="1"/>
  <c r="Y29" i="36" s="1"/>
  <c r="X29" i="36" a="1"/>
  <c r="X29" i="36" s="1"/>
  <c r="W29" i="36" a="1"/>
  <c r="W29" i="36" s="1"/>
  <c r="V30" i="36"/>
  <c r="N30" i="36"/>
  <c r="O30" i="36" s="1"/>
  <c r="P30" i="36" s="1"/>
  <c r="Q30" i="36" s="1"/>
  <c r="R30" i="36" s="1"/>
  <c r="W29" i="35" a="1"/>
  <c r="W29" i="35" s="1"/>
  <c r="X29" i="35" a="1"/>
  <c r="X29" i="35" s="1"/>
  <c r="Y29" i="35" a="1"/>
  <c r="Y29" i="35" s="1"/>
  <c r="V30" i="35"/>
  <c r="N30" i="35"/>
  <c r="O30" i="35" s="1"/>
  <c r="P30" i="35" s="1"/>
  <c r="Q30" i="35" s="1"/>
  <c r="R30" i="35" s="1"/>
  <c r="C31" i="35"/>
  <c r="E30" i="35"/>
  <c r="D30" i="35"/>
  <c r="I30" i="35" s="1"/>
  <c r="C31" i="34"/>
  <c r="E30" i="34"/>
  <c r="D30" i="34"/>
  <c r="I30" i="34" s="1"/>
  <c r="V29" i="34"/>
  <c r="M30" i="34"/>
  <c r="X28" i="34" a="1"/>
  <c r="X28" i="34" s="1"/>
  <c r="Y28" i="34" a="1"/>
  <c r="Y28" i="34" s="1"/>
  <c r="W28" i="34" a="1"/>
  <c r="W28" i="34" s="1"/>
  <c r="C33" i="33"/>
  <c r="E32" i="33"/>
  <c r="D32" i="33"/>
  <c r="I32" i="33" s="1"/>
  <c r="W27" i="33" a="1"/>
  <c r="W27" i="33" s="1"/>
  <c r="Y27" i="33" a="1"/>
  <c r="Y27" i="33" s="1"/>
  <c r="X27" i="33" a="1"/>
  <c r="X27" i="33" s="1"/>
  <c r="N28" i="33"/>
  <c r="O28" i="33" s="1"/>
  <c r="P28" i="33" s="1"/>
  <c r="Q28" i="33" s="1"/>
  <c r="R28" i="33" s="1"/>
  <c r="V28" i="33"/>
  <c r="V29" i="32"/>
  <c r="M30" i="32"/>
  <c r="W28" i="32" a="1"/>
  <c r="W28" i="32" s="1"/>
  <c r="Y28" i="32" a="1"/>
  <c r="Y28" i="32" s="1"/>
  <c r="C34" i="32"/>
  <c r="D33" i="32"/>
  <c r="I33" i="32" s="1"/>
  <c r="E33" i="32"/>
  <c r="W27" i="31" a="1"/>
  <c r="W27" i="31" s="1"/>
  <c r="Y27" i="31" a="1"/>
  <c r="Y27" i="31" s="1"/>
  <c r="X27" i="31" a="1"/>
  <c r="X27" i="31" s="1"/>
  <c r="V28" i="31"/>
  <c r="N28" i="31"/>
  <c r="O28" i="31" s="1"/>
  <c r="P28" i="31" s="1"/>
  <c r="Q28" i="31" s="1"/>
  <c r="R28" i="31" s="1"/>
  <c r="E30" i="31"/>
  <c r="C31" i="31"/>
  <c r="D30" i="31"/>
  <c r="I30" i="31" s="1"/>
  <c r="C31" i="30"/>
  <c r="E30" i="30"/>
  <c r="D30" i="30"/>
  <c r="I30" i="30" s="1"/>
  <c r="V30" i="30"/>
  <c r="N30" i="30"/>
  <c r="O30" i="30" s="1"/>
  <c r="P30" i="30" s="1"/>
  <c r="Q30" i="30" s="1"/>
  <c r="R30" i="30" s="1"/>
  <c r="W29" i="30" a="1"/>
  <c r="W29" i="30" s="1"/>
  <c r="Y29" i="30" a="1"/>
  <c r="Y29" i="30" s="1"/>
  <c r="X29" i="30" a="1"/>
  <c r="X29" i="30" s="1"/>
  <c r="E35" i="29"/>
  <c r="C36" i="29"/>
  <c r="D35" i="29"/>
  <c r="I35" i="29" s="1"/>
  <c r="X29" i="29" a="1"/>
  <c r="X29" i="29" s="1"/>
  <c r="Y29" i="29" a="1"/>
  <c r="Y29" i="29" s="1"/>
  <c r="W29" i="29" a="1"/>
  <c r="W29" i="29" s="1"/>
  <c r="N30" i="29"/>
  <c r="O30" i="29" s="1"/>
  <c r="P30" i="29" s="1"/>
  <c r="Q30" i="29" s="1"/>
  <c r="R30" i="29" s="1"/>
  <c r="V30" i="29"/>
  <c r="C32" i="28"/>
  <c r="E31" i="28"/>
  <c r="D31" i="28"/>
  <c r="I31" i="28" s="1"/>
  <c r="M30" i="28"/>
  <c r="V29" i="28"/>
  <c r="Y28" i="28" a="1"/>
  <c r="Y28" i="28" s="1"/>
  <c r="W28" i="28" a="1"/>
  <c r="W28" i="28" s="1"/>
  <c r="E35" i="27"/>
  <c r="C36" i="27"/>
  <c r="D35" i="27"/>
  <c r="I35" i="27" s="1"/>
  <c r="V28" i="27"/>
  <c r="N28" i="27"/>
  <c r="O28" i="27" s="1"/>
  <c r="P28" i="27" s="1"/>
  <c r="Q28" i="27" s="1"/>
  <c r="R28" i="27" s="1"/>
  <c r="X27" i="27" a="1"/>
  <c r="X27" i="27" s="1"/>
  <c r="Y27" i="27" a="1"/>
  <c r="Y27" i="27" s="1"/>
  <c r="W27" i="27" a="1"/>
  <c r="W27" i="27" s="1"/>
  <c r="V27" i="26"/>
  <c r="M28" i="26"/>
  <c r="W26" i="26" a="1"/>
  <c r="W26" i="26" s="1"/>
  <c r="E33" i="26"/>
  <c r="C34" i="26"/>
  <c r="D33" i="26"/>
  <c r="I33" i="26" s="1"/>
  <c r="X26" i="26" a="1"/>
  <c r="X26" i="26" s="1"/>
  <c r="Y26" i="26" a="1"/>
  <c r="Y26" i="26" s="1"/>
  <c r="C31" i="25"/>
  <c r="E30" i="25"/>
  <c r="D30" i="25"/>
  <c r="I30" i="25" s="1"/>
  <c r="V29" i="25"/>
  <c r="M30" i="25"/>
  <c r="W28" i="25" a="1"/>
  <c r="W28" i="25" s="1"/>
  <c r="C31" i="24"/>
  <c r="E30" i="24"/>
  <c r="D30" i="24"/>
  <c r="I30" i="24" s="1"/>
  <c r="N30" i="24"/>
  <c r="O30" i="24" s="1"/>
  <c r="P30" i="24" s="1"/>
  <c r="Q30" i="24" s="1"/>
  <c r="R30" i="24" s="1"/>
  <c r="V30" i="24"/>
  <c r="W29" i="24" a="1"/>
  <c r="W29" i="24" s="1"/>
  <c r="X29" i="24" a="1"/>
  <c r="X29" i="24" s="1"/>
  <c r="Y29" i="24" a="1"/>
  <c r="Y29" i="24" s="1"/>
  <c r="M30" i="23"/>
  <c r="V29" i="23"/>
  <c r="X28" i="23" a="1"/>
  <c r="X28" i="23" s="1"/>
  <c r="W28" i="23" a="1"/>
  <c r="W28" i="23" s="1"/>
  <c r="E30" i="23"/>
  <c r="C31" i="23"/>
  <c r="D30" i="23"/>
  <c r="I30" i="23" s="1"/>
  <c r="Y28" i="23" a="1"/>
  <c r="Y28" i="23" s="1"/>
  <c r="C32" i="39" l="1"/>
  <c r="E31" i="39"/>
  <c r="D31" i="39"/>
  <c r="I31" i="39" s="1"/>
  <c r="V30" i="39"/>
  <c r="N30" i="39"/>
  <c r="O30" i="39" s="1"/>
  <c r="P30" i="39" s="1"/>
  <c r="Q30" i="39" s="1"/>
  <c r="R30" i="39" s="1"/>
  <c r="W29" i="39" a="1"/>
  <c r="W29" i="39" s="1"/>
  <c r="Y29" i="39" a="1"/>
  <c r="Y29" i="39" s="1"/>
  <c r="X29" i="39" a="1"/>
  <c r="X29" i="39" s="1"/>
  <c r="V31" i="38"/>
  <c r="M32" i="38"/>
  <c r="Y30" i="38" a="1"/>
  <c r="Y30" i="38" s="1"/>
  <c r="W30" i="38" a="1"/>
  <c r="W30" i="38" s="1"/>
  <c r="E35" i="38"/>
  <c r="C36" i="38"/>
  <c r="D35" i="38"/>
  <c r="I35" i="38" s="1"/>
  <c r="V31" i="37"/>
  <c r="M32" i="37"/>
  <c r="W30" i="37" a="1"/>
  <c r="W30" i="37" s="1"/>
  <c r="C33" i="37"/>
  <c r="E32" i="37"/>
  <c r="D32" i="37"/>
  <c r="I32" i="37" s="1"/>
  <c r="Y30" i="37" a="1"/>
  <c r="Y30" i="37" s="1"/>
  <c r="C34" i="36"/>
  <c r="E33" i="36"/>
  <c r="D33" i="36"/>
  <c r="I33" i="36" s="1"/>
  <c r="S30" i="36"/>
  <c r="X30" i="36" a="1"/>
  <c r="X30" i="36" s="1"/>
  <c r="S30" i="35"/>
  <c r="X30" i="35" a="1"/>
  <c r="X30" i="35" s="1"/>
  <c r="C32" i="35"/>
  <c r="E31" i="35"/>
  <c r="D31" i="35"/>
  <c r="I31" i="35" s="1"/>
  <c r="N30" i="34"/>
  <c r="O30" i="34" s="1"/>
  <c r="P30" i="34" s="1"/>
  <c r="Q30" i="34" s="1"/>
  <c r="R30" i="34" s="1"/>
  <c r="V30" i="34"/>
  <c r="W29" i="34" a="1"/>
  <c r="W29" i="34" s="1"/>
  <c r="Y29" i="34" a="1"/>
  <c r="Y29" i="34" s="1"/>
  <c r="X29" i="34" a="1"/>
  <c r="X29" i="34" s="1"/>
  <c r="E31" i="34"/>
  <c r="C32" i="34"/>
  <c r="D31" i="34"/>
  <c r="I31" i="34" s="1"/>
  <c r="C34" i="33"/>
  <c r="E33" i="33"/>
  <c r="D33" i="33"/>
  <c r="I33" i="33" s="1"/>
  <c r="S28" i="33"/>
  <c r="X28" i="33" a="1"/>
  <c r="X28" i="33" s="1"/>
  <c r="V30" i="32"/>
  <c r="N30" i="32"/>
  <c r="O30" i="32" s="1"/>
  <c r="P30" i="32" s="1"/>
  <c r="Q30" i="32" s="1"/>
  <c r="R30" i="32" s="1"/>
  <c r="W29" i="32" a="1"/>
  <c r="W29" i="32" s="1"/>
  <c r="Y29" i="32" a="1"/>
  <c r="Y29" i="32" s="1"/>
  <c r="X29" i="32" a="1"/>
  <c r="X29" i="32" s="1"/>
  <c r="D34" i="32"/>
  <c r="I34" i="32" s="1"/>
  <c r="C35" i="32"/>
  <c r="E34" i="32"/>
  <c r="E31" i="31"/>
  <c r="C32" i="31"/>
  <c r="D31" i="31"/>
  <c r="I31" i="31" s="1"/>
  <c r="X28" i="31" a="1"/>
  <c r="X28" i="31" s="1"/>
  <c r="S28" i="31"/>
  <c r="Y30" i="30" a="1"/>
  <c r="Y30" i="30" s="1"/>
  <c r="C32" i="30"/>
  <c r="E31" i="30"/>
  <c r="D31" i="30"/>
  <c r="I31" i="30" s="1"/>
  <c r="S30" i="30"/>
  <c r="X30" i="30" a="1"/>
  <c r="X30" i="30" s="1"/>
  <c r="W30" i="30" a="1"/>
  <c r="W30" i="30" s="1"/>
  <c r="S30" i="29"/>
  <c r="X30" i="29" a="1"/>
  <c r="X30" i="29" s="1"/>
  <c r="E36" i="29"/>
  <c r="D36" i="29"/>
  <c r="I36" i="29" s="1"/>
  <c r="C37" i="29"/>
  <c r="Y29" i="28" a="1"/>
  <c r="Y29" i="28" s="1"/>
  <c r="X29" i="28" a="1"/>
  <c r="X29" i="28" s="1"/>
  <c r="W29" i="28" a="1"/>
  <c r="W29" i="28" s="1"/>
  <c r="N30" i="28"/>
  <c r="O30" i="28" s="1"/>
  <c r="P30" i="28" s="1"/>
  <c r="Q30" i="28" s="1"/>
  <c r="R30" i="28" s="1"/>
  <c r="V30" i="28"/>
  <c r="C33" i="28"/>
  <c r="E32" i="28"/>
  <c r="D32" i="28"/>
  <c r="I32" i="28" s="1"/>
  <c r="Y28" i="27" a="1"/>
  <c r="Y28" i="27" s="1"/>
  <c r="W28" i="27" a="1"/>
  <c r="W28" i="27" s="1"/>
  <c r="X28" i="27" a="1"/>
  <c r="X28" i="27" s="1"/>
  <c r="S28" i="27"/>
  <c r="C37" i="27"/>
  <c r="E36" i="27"/>
  <c r="D36" i="27"/>
  <c r="I36" i="27" s="1"/>
  <c r="C35" i="26"/>
  <c r="E34" i="26"/>
  <c r="D34" i="26"/>
  <c r="I34" i="26" s="1"/>
  <c r="V28" i="26"/>
  <c r="N28" i="26"/>
  <c r="O28" i="26" s="1"/>
  <c r="P28" i="26" s="1"/>
  <c r="Q28" i="26" s="1"/>
  <c r="R28" i="26" s="1"/>
  <c r="Y27" i="26" a="1"/>
  <c r="Y27" i="26" s="1"/>
  <c r="X27" i="26" a="1"/>
  <c r="X27" i="26" s="1"/>
  <c r="W27" i="26" a="1"/>
  <c r="W27" i="26" s="1"/>
  <c r="V30" i="25"/>
  <c r="N30" i="25"/>
  <c r="O30" i="25" s="1"/>
  <c r="P30" i="25" s="1"/>
  <c r="Q30" i="25" s="1"/>
  <c r="R30" i="25" s="1"/>
  <c r="C32" i="25"/>
  <c r="D31" i="25"/>
  <c r="I31" i="25" s="1"/>
  <c r="E31" i="25"/>
  <c r="Y29" i="25" a="1"/>
  <c r="Y29" i="25" s="1"/>
  <c r="X29" i="25" a="1"/>
  <c r="X29" i="25" s="1"/>
  <c r="W29" i="25" a="1"/>
  <c r="W29" i="25" s="1"/>
  <c r="Y30" i="24" a="1"/>
  <c r="Y30" i="24" s="1"/>
  <c r="W30" i="24" a="1"/>
  <c r="W30" i="24" s="1"/>
  <c r="S30" i="24"/>
  <c r="D31" i="24"/>
  <c r="I31" i="24" s="1"/>
  <c r="C32" i="24"/>
  <c r="E31" i="24"/>
  <c r="E31" i="23"/>
  <c r="C32" i="23"/>
  <c r="D31" i="23"/>
  <c r="I31" i="23" s="1"/>
  <c r="Y29" i="23" a="1"/>
  <c r="Y29" i="23" s="1"/>
  <c r="X29" i="23" a="1"/>
  <c r="X29" i="23" s="1"/>
  <c r="W29" i="23" a="1"/>
  <c r="W29" i="23" s="1"/>
  <c r="V30" i="23"/>
  <c r="N30" i="23"/>
  <c r="O30" i="23" s="1"/>
  <c r="P30" i="23" s="1"/>
  <c r="Q30" i="23" s="1"/>
  <c r="R30" i="23" s="1"/>
  <c r="S30" i="39" l="1"/>
  <c r="X30" i="39" s="1" a="1"/>
  <c r="X30" i="39" s="1"/>
  <c r="W30" i="39" a="1"/>
  <c r="W30" i="39" s="1"/>
  <c r="C33" i="39"/>
  <c r="E32" i="39"/>
  <c r="D32" i="39"/>
  <c r="I32" i="39" s="1"/>
  <c r="E36" i="38"/>
  <c r="C37" i="38"/>
  <c r="D36" i="38"/>
  <c r="I36" i="38" s="1"/>
  <c r="W31" i="38" a="1"/>
  <c r="W31" i="38" s="1"/>
  <c r="Y31" i="38" a="1"/>
  <c r="Y31" i="38" s="1"/>
  <c r="X31" i="38" a="1"/>
  <c r="X31" i="38" s="1"/>
  <c r="V32" i="38"/>
  <c r="N32" i="38"/>
  <c r="O32" i="38" s="1"/>
  <c r="P32" i="38" s="1"/>
  <c r="Q32" i="38" s="1"/>
  <c r="R32" i="38" s="1"/>
  <c r="C34" i="37"/>
  <c r="E33" i="37"/>
  <c r="D33" i="37"/>
  <c r="I33" i="37" s="1"/>
  <c r="V32" i="37"/>
  <c r="N32" i="37"/>
  <c r="O32" i="37" s="1"/>
  <c r="P32" i="37" s="1"/>
  <c r="Q32" i="37" s="1"/>
  <c r="R32" i="37" s="1"/>
  <c r="X31" i="37" a="1"/>
  <c r="X31" i="37" s="1"/>
  <c r="W31" i="37" a="1"/>
  <c r="W31" i="37" s="1"/>
  <c r="Y31" i="37" a="1"/>
  <c r="Y31" i="37" s="1"/>
  <c r="M32" i="36"/>
  <c r="V31" i="36"/>
  <c r="W30" i="36" a="1"/>
  <c r="W30" i="36" s="1"/>
  <c r="Y30" i="36" a="1"/>
  <c r="Y30" i="36" s="1"/>
  <c r="C35" i="36"/>
  <c r="E34" i="36"/>
  <c r="D34" i="36"/>
  <c r="I34" i="36" s="1"/>
  <c r="M32" i="35"/>
  <c r="V31" i="35"/>
  <c r="Y30" i="35" a="1"/>
  <c r="Y30" i="35" s="1"/>
  <c r="W30" i="35" a="1"/>
  <c r="W30" i="35" s="1"/>
  <c r="C33" i="35"/>
  <c r="D32" i="35"/>
  <c r="I32" i="35" s="1"/>
  <c r="E32" i="35"/>
  <c r="S30" i="34"/>
  <c r="X30" i="34" a="1"/>
  <c r="X30" i="34" s="1"/>
  <c r="C33" i="34"/>
  <c r="E32" i="34"/>
  <c r="D32" i="34"/>
  <c r="I32" i="34" s="1"/>
  <c r="C35" i="33"/>
  <c r="E34" i="33"/>
  <c r="D34" i="33"/>
  <c r="I34" i="33" s="1"/>
  <c r="V29" i="33"/>
  <c r="M30" i="33"/>
  <c r="Y28" i="33" a="1"/>
  <c r="Y28" i="33" s="1"/>
  <c r="W28" i="33" a="1"/>
  <c r="W28" i="33" s="1"/>
  <c r="S30" i="32"/>
  <c r="Y30" i="32" a="1"/>
  <c r="Y30" i="32" s="1"/>
  <c r="C36" i="32"/>
  <c r="E35" i="32"/>
  <c r="D35" i="32"/>
  <c r="I35" i="32" s="1"/>
  <c r="C33" i="31"/>
  <c r="E32" i="31"/>
  <c r="D32" i="31"/>
  <c r="I32" i="31" s="1"/>
  <c r="V29" i="31"/>
  <c r="M30" i="31"/>
  <c r="W28" i="31" a="1"/>
  <c r="W28" i="31" s="1"/>
  <c r="Y28" i="31" a="1"/>
  <c r="Y28" i="31" s="1"/>
  <c r="E32" i="30"/>
  <c r="C33" i="30"/>
  <c r="D32" i="30"/>
  <c r="I32" i="30" s="1"/>
  <c r="V31" i="30"/>
  <c r="M32" i="30"/>
  <c r="E37" i="29"/>
  <c r="C38" i="29"/>
  <c r="D37" i="29"/>
  <c r="I37" i="29" s="1"/>
  <c r="V31" i="29"/>
  <c r="M32" i="29"/>
  <c r="W30" i="29" a="1"/>
  <c r="W30" i="29" s="1"/>
  <c r="Y30" i="29" a="1"/>
  <c r="Y30" i="29" s="1"/>
  <c r="C34" i="28"/>
  <c r="E33" i="28"/>
  <c r="D33" i="28"/>
  <c r="I33" i="28" s="1"/>
  <c r="S30" i="28"/>
  <c r="E37" i="27"/>
  <c r="C38" i="27"/>
  <c r="D37" i="27"/>
  <c r="I37" i="27" s="1"/>
  <c r="V29" i="27"/>
  <c r="M30" i="27"/>
  <c r="S28" i="26"/>
  <c r="X28" i="26" a="1"/>
  <c r="X28" i="26" s="1"/>
  <c r="C36" i="26"/>
  <c r="E35" i="26"/>
  <c r="D35" i="26"/>
  <c r="I35" i="26" s="1"/>
  <c r="C33" i="25"/>
  <c r="D32" i="25"/>
  <c r="I32" i="25" s="1"/>
  <c r="E32" i="25"/>
  <c r="S30" i="25"/>
  <c r="C33" i="24"/>
  <c r="E32" i="24"/>
  <c r="D32" i="24"/>
  <c r="I32" i="24" s="1"/>
  <c r="V31" i="24"/>
  <c r="M32" i="24"/>
  <c r="X30" i="24" a="1"/>
  <c r="X30" i="24" s="1"/>
  <c r="S30" i="23"/>
  <c r="Y30" i="23" s="1" a="1"/>
  <c r="Y30" i="23" s="1"/>
  <c r="X30" i="23" a="1"/>
  <c r="X30" i="23" s="1"/>
  <c r="E32" i="23"/>
  <c r="C33" i="23"/>
  <c r="D32" i="23"/>
  <c r="I32" i="23" s="1"/>
  <c r="C34" i="39" l="1"/>
  <c r="E33" i="39"/>
  <c r="D33" i="39"/>
  <c r="I33" i="39" s="1"/>
  <c r="M32" i="39"/>
  <c r="V31" i="39"/>
  <c r="Y30" i="39" a="1"/>
  <c r="Y30" i="39" s="1"/>
  <c r="S32" i="38"/>
  <c r="X32" i="38" a="1"/>
  <c r="X32" i="38" s="1"/>
  <c r="E37" i="38"/>
  <c r="C38" i="38"/>
  <c r="D37" i="38"/>
  <c r="I37" i="38" s="1"/>
  <c r="S32" i="37"/>
  <c r="Y32" i="37" a="1"/>
  <c r="Y32" i="37" s="1"/>
  <c r="E34" i="37"/>
  <c r="D34" i="37"/>
  <c r="I34" i="37" s="1"/>
  <c r="C35" i="37"/>
  <c r="W31" i="36" a="1"/>
  <c r="W31" i="36" s="1"/>
  <c r="X31" i="36" a="1"/>
  <c r="X31" i="36" s="1"/>
  <c r="Y31" i="36" a="1"/>
  <c r="Y31" i="36" s="1"/>
  <c r="C36" i="36"/>
  <c r="E35" i="36"/>
  <c r="D35" i="36"/>
  <c r="I35" i="36" s="1"/>
  <c r="N32" i="36"/>
  <c r="O32" i="36" s="1"/>
  <c r="P32" i="36" s="1"/>
  <c r="Q32" i="36" s="1"/>
  <c r="R32" i="36" s="1"/>
  <c r="V32" i="36"/>
  <c r="E33" i="35"/>
  <c r="C34" i="35"/>
  <c r="D33" i="35"/>
  <c r="I33" i="35" s="1"/>
  <c r="X31" i="35" a="1"/>
  <c r="X31" i="35" s="1"/>
  <c r="W31" i="35" a="1"/>
  <c r="W31" i="35" s="1"/>
  <c r="Y31" i="35" a="1"/>
  <c r="Y31" i="35" s="1"/>
  <c r="V32" i="35"/>
  <c r="N32" i="35"/>
  <c r="O32" i="35" s="1"/>
  <c r="P32" i="35" s="1"/>
  <c r="Q32" i="35" s="1"/>
  <c r="R32" i="35" s="1"/>
  <c r="C34" i="34"/>
  <c r="D33" i="34"/>
  <c r="I33" i="34" s="1"/>
  <c r="E33" i="34"/>
  <c r="M32" i="34"/>
  <c r="V31" i="34"/>
  <c r="W30" i="34" a="1"/>
  <c r="W30" i="34" s="1"/>
  <c r="Y30" i="34" a="1"/>
  <c r="Y30" i="34" s="1"/>
  <c r="N30" i="33"/>
  <c r="O30" i="33" s="1"/>
  <c r="P30" i="33" s="1"/>
  <c r="Q30" i="33" s="1"/>
  <c r="R30" i="33" s="1"/>
  <c r="V30" i="33"/>
  <c r="Y29" i="33" a="1"/>
  <c r="Y29" i="33" s="1"/>
  <c r="X29" i="33" a="1"/>
  <c r="X29" i="33" s="1"/>
  <c r="W29" i="33" a="1"/>
  <c r="W29" i="33" s="1"/>
  <c r="C36" i="33"/>
  <c r="E35" i="33"/>
  <c r="D35" i="33"/>
  <c r="I35" i="33" s="1"/>
  <c r="M32" i="32"/>
  <c r="V31" i="32"/>
  <c r="X30" i="32" a="1"/>
  <c r="X30" i="32" s="1"/>
  <c r="W30" i="32" a="1"/>
  <c r="W30" i="32" s="1"/>
  <c r="E36" i="32"/>
  <c r="C37" i="32"/>
  <c r="D36" i="32"/>
  <c r="I36" i="32" s="1"/>
  <c r="N30" i="31"/>
  <c r="O30" i="31" s="1"/>
  <c r="P30" i="31" s="1"/>
  <c r="Q30" i="31" s="1"/>
  <c r="R30" i="31" s="1"/>
  <c r="V30" i="31"/>
  <c r="W29" i="31" a="1"/>
  <c r="W29" i="31" s="1"/>
  <c r="Y29" i="31" a="1"/>
  <c r="Y29" i="31" s="1"/>
  <c r="X29" i="31" a="1"/>
  <c r="X29" i="31" s="1"/>
  <c r="C34" i="31"/>
  <c r="E33" i="31"/>
  <c r="D33" i="31"/>
  <c r="I33" i="31" s="1"/>
  <c r="V32" i="30"/>
  <c r="N32" i="30"/>
  <c r="O32" i="30" s="1"/>
  <c r="P32" i="30" s="1"/>
  <c r="Q32" i="30" s="1"/>
  <c r="R32" i="30" s="1"/>
  <c r="X31" i="30" a="1"/>
  <c r="X31" i="30" s="1"/>
  <c r="Y31" i="30" a="1"/>
  <c r="Y31" i="30" s="1"/>
  <c r="W31" i="30" a="1"/>
  <c r="W31" i="30" s="1"/>
  <c r="C34" i="30"/>
  <c r="E33" i="30"/>
  <c r="D33" i="30"/>
  <c r="I33" i="30" s="1"/>
  <c r="V32" i="29"/>
  <c r="N32" i="29"/>
  <c r="O32" i="29" s="1"/>
  <c r="P32" i="29" s="1"/>
  <c r="Q32" i="29" s="1"/>
  <c r="R32" i="29" s="1"/>
  <c r="Y31" i="29" a="1"/>
  <c r="Y31" i="29" s="1"/>
  <c r="X31" i="29" a="1"/>
  <c r="X31" i="29" s="1"/>
  <c r="W31" i="29" a="1"/>
  <c r="W31" i="29" s="1"/>
  <c r="E38" i="29"/>
  <c r="C39" i="29"/>
  <c r="D38" i="29"/>
  <c r="I38" i="29" s="1"/>
  <c r="M32" i="28"/>
  <c r="V31" i="28"/>
  <c r="W30" i="28" a="1"/>
  <c r="W30" i="28" s="1"/>
  <c r="E34" i="28"/>
  <c r="D34" i="28"/>
  <c r="I34" i="28" s="1"/>
  <c r="C35" i="28"/>
  <c r="Y30" i="28" a="1"/>
  <c r="Y30" i="28" s="1"/>
  <c r="X30" i="28" a="1"/>
  <c r="X30" i="28" s="1"/>
  <c r="V30" i="27"/>
  <c r="N30" i="27"/>
  <c r="O30" i="27" s="1"/>
  <c r="P30" i="27" s="1"/>
  <c r="Q30" i="27" s="1"/>
  <c r="R30" i="27" s="1"/>
  <c r="X29" i="27" a="1"/>
  <c r="X29" i="27" s="1"/>
  <c r="W29" i="27" a="1"/>
  <c r="W29" i="27" s="1"/>
  <c r="Y29" i="27" a="1"/>
  <c r="Y29" i="27" s="1"/>
  <c r="E38" i="27"/>
  <c r="C39" i="27"/>
  <c r="D38" i="27"/>
  <c r="I38" i="27" s="1"/>
  <c r="M30" i="26"/>
  <c r="V29" i="26"/>
  <c r="Y28" i="26" a="1"/>
  <c r="Y28" i="26" s="1"/>
  <c r="C37" i="26"/>
  <c r="E36" i="26"/>
  <c r="D36" i="26"/>
  <c r="I36" i="26" s="1"/>
  <c r="W28" i="26" a="1"/>
  <c r="W28" i="26" s="1"/>
  <c r="M32" i="25"/>
  <c r="V31" i="25"/>
  <c r="W30" i="25" a="1"/>
  <c r="W30" i="25" s="1"/>
  <c r="X30" i="25" a="1"/>
  <c r="X30" i="25" s="1"/>
  <c r="C34" i="25"/>
  <c r="E33" i="25"/>
  <c r="D33" i="25"/>
  <c r="I33" i="25" s="1"/>
  <c r="Y30" i="25" a="1"/>
  <c r="Y30" i="25" s="1"/>
  <c r="C34" i="24"/>
  <c r="E33" i="24"/>
  <c r="D33" i="24"/>
  <c r="I33" i="24" s="1"/>
  <c r="V32" i="24"/>
  <c r="N32" i="24"/>
  <c r="O32" i="24" s="1"/>
  <c r="P32" i="24" s="1"/>
  <c r="Q32" i="24" s="1"/>
  <c r="R32" i="24" s="1"/>
  <c r="X31" i="24" a="1"/>
  <c r="X31" i="24" s="1"/>
  <c r="W31" i="24" a="1"/>
  <c r="W31" i="24" s="1"/>
  <c r="Y31" i="24" a="1"/>
  <c r="Y31" i="24" s="1"/>
  <c r="C34" i="23"/>
  <c r="E33" i="23"/>
  <c r="D33" i="23"/>
  <c r="I33" i="23" s="1"/>
  <c r="M32" i="23"/>
  <c r="V31" i="23"/>
  <c r="W30" i="23" a="1"/>
  <c r="W30" i="23" s="1"/>
  <c r="X31" i="39" l="1" a="1"/>
  <c r="X31" i="39" s="1"/>
  <c r="W31" i="39" a="1"/>
  <c r="W31" i="39" s="1"/>
  <c r="Y31" i="39" a="1"/>
  <c r="Y31" i="39" s="1"/>
  <c r="N32" i="39"/>
  <c r="O32" i="39" s="1"/>
  <c r="P32" i="39" s="1"/>
  <c r="Q32" i="39" s="1"/>
  <c r="R32" i="39" s="1"/>
  <c r="V32" i="39"/>
  <c r="C35" i="39"/>
  <c r="E34" i="39"/>
  <c r="D34" i="39"/>
  <c r="I34" i="39" s="1"/>
  <c r="C39" i="38"/>
  <c r="E38" i="38"/>
  <c r="D38" i="38"/>
  <c r="I38" i="38" s="1"/>
  <c r="V33" i="38"/>
  <c r="M34" i="38"/>
  <c r="Y32" i="38" a="1"/>
  <c r="Y32" i="38" s="1"/>
  <c r="W32" i="38" a="1"/>
  <c r="W32" i="38" s="1"/>
  <c r="C36" i="37"/>
  <c r="E35" i="37"/>
  <c r="D35" i="37"/>
  <c r="I35" i="37" s="1"/>
  <c r="M34" i="37"/>
  <c r="V33" i="37"/>
  <c r="X32" i="37" a="1"/>
  <c r="X32" i="37" s="1"/>
  <c r="W32" i="37" a="1"/>
  <c r="W32" i="37" s="1"/>
  <c r="C37" i="36"/>
  <c r="E36" i="36"/>
  <c r="D36" i="36"/>
  <c r="I36" i="36" s="1"/>
  <c r="S32" i="36"/>
  <c r="C35" i="35"/>
  <c r="D34" i="35"/>
  <c r="I34" i="35" s="1"/>
  <c r="E34" i="35"/>
  <c r="S32" i="35"/>
  <c r="X31" i="34" a="1"/>
  <c r="X31" i="34" s="1"/>
  <c r="W31" i="34" a="1"/>
  <c r="W31" i="34" s="1"/>
  <c r="Y31" i="34" a="1"/>
  <c r="Y31" i="34" s="1"/>
  <c r="N32" i="34"/>
  <c r="O32" i="34" s="1"/>
  <c r="P32" i="34" s="1"/>
  <c r="Q32" i="34" s="1"/>
  <c r="R32" i="34" s="1"/>
  <c r="V32" i="34"/>
  <c r="D34" i="34"/>
  <c r="I34" i="34" s="1"/>
  <c r="E34" i="34"/>
  <c r="C35" i="34"/>
  <c r="C37" i="33"/>
  <c r="E36" i="33"/>
  <c r="D36" i="33"/>
  <c r="I36" i="33" s="1"/>
  <c r="S30" i="33"/>
  <c r="Y30" i="33" s="1" a="1"/>
  <c r="Y30" i="33" s="1"/>
  <c r="C38" i="32"/>
  <c r="E37" i="32"/>
  <c r="D37" i="32"/>
  <c r="I37" i="32" s="1"/>
  <c r="Y31" i="32" a="1"/>
  <c r="Y31" i="32" s="1"/>
  <c r="W31" i="32" a="1"/>
  <c r="W31" i="32" s="1"/>
  <c r="X31" i="32" a="1"/>
  <c r="X31" i="32" s="1"/>
  <c r="N32" i="32"/>
  <c r="O32" i="32" s="1"/>
  <c r="P32" i="32" s="1"/>
  <c r="Q32" i="32" s="1"/>
  <c r="R32" i="32" s="1"/>
  <c r="V32" i="32"/>
  <c r="C35" i="31"/>
  <c r="E34" i="31"/>
  <c r="D34" i="31"/>
  <c r="I34" i="31" s="1"/>
  <c r="S30" i="31"/>
  <c r="X30" i="31" a="1"/>
  <c r="X30" i="31" s="1"/>
  <c r="W32" i="30" a="1"/>
  <c r="W32" i="30" s="1"/>
  <c r="Y32" i="30" a="1"/>
  <c r="Y32" i="30" s="1"/>
  <c r="C35" i="30"/>
  <c r="E34" i="30"/>
  <c r="D34" i="30"/>
  <c r="I34" i="30" s="1"/>
  <c r="S32" i="30"/>
  <c r="X32" i="30" a="1"/>
  <c r="X32" i="30" s="1"/>
  <c r="E39" i="29"/>
  <c r="C40" i="29"/>
  <c r="D39" i="29"/>
  <c r="I39" i="29" s="1"/>
  <c r="S32" i="29"/>
  <c r="X32" i="29" s="1" a="1"/>
  <c r="X32" i="29" s="1"/>
  <c r="C36" i="28"/>
  <c r="E35" i="28"/>
  <c r="D35" i="28"/>
  <c r="I35" i="28" s="1"/>
  <c r="X31" i="28" a="1"/>
  <c r="X31" i="28" s="1"/>
  <c r="W31" i="28" a="1"/>
  <c r="W31" i="28" s="1"/>
  <c r="Y31" i="28" a="1"/>
  <c r="Y31" i="28" s="1"/>
  <c r="N32" i="28"/>
  <c r="O32" i="28" s="1"/>
  <c r="P32" i="28" s="1"/>
  <c r="Q32" i="28" s="1"/>
  <c r="R32" i="28" s="1"/>
  <c r="V32" i="28"/>
  <c r="S30" i="27"/>
  <c r="X30" i="27" a="1"/>
  <c r="X30" i="27" s="1"/>
  <c r="E39" i="27"/>
  <c r="C40" i="27"/>
  <c r="D39" i="27"/>
  <c r="I39" i="27" s="1"/>
  <c r="E37" i="26"/>
  <c r="C38" i="26"/>
  <c r="D37" i="26"/>
  <c r="I37" i="26" s="1"/>
  <c r="Y29" i="26" a="1"/>
  <c r="Y29" i="26" s="1"/>
  <c r="W29" i="26" a="1"/>
  <c r="W29" i="26" s="1"/>
  <c r="X29" i="26" a="1"/>
  <c r="X29" i="26" s="1"/>
  <c r="V30" i="26"/>
  <c r="N30" i="26"/>
  <c r="O30" i="26" s="1"/>
  <c r="P30" i="26" s="1"/>
  <c r="Q30" i="26" s="1"/>
  <c r="R30" i="26" s="1"/>
  <c r="E34" i="25"/>
  <c r="C35" i="25"/>
  <c r="D34" i="25"/>
  <c r="I34" i="25" s="1"/>
  <c r="Y31" i="25" a="1"/>
  <c r="Y31" i="25" s="1"/>
  <c r="X31" i="25" a="1"/>
  <c r="X31" i="25" s="1"/>
  <c r="W31" i="25" a="1"/>
  <c r="W31" i="25" s="1"/>
  <c r="V32" i="25"/>
  <c r="N32" i="25"/>
  <c r="O32" i="25" s="1"/>
  <c r="P32" i="25" s="1"/>
  <c r="Q32" i="25" s="1"/>
  <c r="R32" i="25" s="1"/>
  <c r="W32" i="24" a="1"/>
  <c r="W32" i="24" s="1"/>
  <c r="X32" i="24" a="1"/>
  <c r="X32" i="24" s="1"/>
  <c r="S32" i="24"/>
  <c r="Y32" i="24" a="1"/>
  <c r="Y32" i="24" s="1"/>
  <c r="C35" i="24"/>
  <c r="E34" i="24"/>
  <c r="D34" i="24"/>
  <c r="I34" i="24" s="1"/>
  <c r="X31" i="23" a="1"/>
  <c r="X31" i="23" s="1"/>
  <c r="Y31" i="23" a="1"/>
  <c r="Y31" i="23" s="1"/>
  <c r="W31" i="23" a="1"/>
  <c r="W31" i="23" s="1"/>
  <c r="V32" i="23"/>
  <c r="N32" i="23"/>
  <c r="O32" i="23" s="1"/>
  <c r="P32" i="23" s="1"/>
  <c r="Q32" i="23" s="1"/>
  <c r="R32" i="23" s="1"/>
  <c r="E34" i="23"/>
  <c r="C35" i="23"/>
  <c r="D34" i="23"/>
  <c r="I34" i="23" s="1"/>
  <c r="C36" i="39" l="1"/>
  <c r="E35" i="39"/>
  <c r="D35" i="39"/>
  <c r="I35" i="39" s="1"/>
  <c r="S32" i="39"/>
  <c r="X32" i="39" a="1"/>
  <c r="X32" i="39" s="1"/>
  <c r="Y33" i="38" a="1"/>
  <c r="Y33" i="38" s="1"/>
  <c r="X33" i="38" a="1"/>
  <c r="X33" i="38" s="1"/>
  <c r="W33" i="38" a="1"/>
  <c r="W33" i="38" s="1"/>
  <c r="V34" i="38"/>
  <c r="N34" i="38"/>
  <c r="O34" i="38" s="1"/>
  <c r="P34" i="38" s="1"/>
  <c r="Q34" i="38" s="1"/>
  <c r="R34" i="38" s="1"/>
  <c r="C40" i="38"/>
  <c r="E39" i="38"/>
  <c r="D39" i="38"/>
  <c r="I39" i="38" s="1"/>
  <c r="Y33" i="37" a="1"/>
  <c r="Y33" i="37" s="1"/>
  <c r="W33" i="37" a="1"/>
  <c r="W33" i="37" s="1"/>
  <c r="X33" i="37" a="1"/>
  <c r="X33" i="37" s="1"/>
  <c r="V34" i="37"/>
  <c r="N34" i="37"/>
  <c r="O34" i="37" s="1"/>
  <c r="P34" i="37" s="1"/>
  <c r="Q34" i="37" s="1"/>
  <c r="R34" i="37" s="1"/>
  <c r="E36" i="37"/>
  <c r="D36" i="37"/>
  <c r="I36" i="37" s="1"/>
  <c r="C37" i="37"/>
  <c r="M34" i="36"/>
  <c r="V33" i="36"/>
  <c r="W32" i="36" a="1"/>
  <c r="W32" i="36" s="1"/>
  <c r="Y32" i="36" a="1"/>
  <c r="Y32" i="36" s="1"/>
  <c r="C38" i="36"/>
  <c r="E37" i="36"/>
  <c r="D37" i="36"/>
  <c r="I37" i="36" s="1"/>
  <c r="X32" i="36" a="1"/>
  <c r="X32" i="36" s="1"/>
  <c r="M34" i="35"/>
  <c r="V33" i="35"/>
  <c r="Y32" i="35" a="1"/>
  <c r="Y32" i="35" s="1"/>
  <c r="W32" i="35" a="1"/>
  <c r="W32" i="35" s="1"/>
  <c r="X32" i="35" a="1"/>
  <c r="X32" i="35" s="1"/>
  <c r="E35" i="35"/>
  <c r="C36" i="35"/>
  <c r="D35" i="35"/>
  <c r="I35" i="35" s="1"/>
  <c r="S32" i="34"/>
  <c r="X32" i="34" a="1"/>
  <c r="X32" i="34" s="1"/>
  <c r="E35" i="34"/>
  <c r="C36" i="34"/>
  <c r="D35" i="34"/>
  <c r="I35" i="34" s="1"/>
  <c r="X30" i="33" a="1"/>
  <c r="X30" i="33" s="1"/>
  <c r="V31" i="33"/>
  <c r="M32" i="33"/>
  <c r="E37" i="33"/>
  <c r="C38" i="33"/>
  <c r="D37" i="33"/>
  <c r="I37" i="33" s="1"/>
  <c r="W30" i="33" a="1"/>
  <c r="W30" i="33" s="1"/>
  <c r="S32" i="32"/>
  <c r="E38" i="32"/>
  <c r="D38" i="32"/>
  <c r="I38" i="32" s="1"/>
  <c r="C39" i="32"/>
  <c r="M32" i="31"/>
  <c r="V31" i="31"/>
  <c r="Y30" i="31" a="1"/>
  <c r="Y30" i="31" s="1"/>
  <c r="W30" i="31" a="1"/>
  <c r="W30" i="31" s="1"/>
  <c r="E35" i="31"/>
  <c r="C36" i="31"/>
  <c r="D35" i="31"/>
  <c r="I35" i="31" s="1"/>
  <c r="V33" i="30"/>
  <c r="M34" i="30"/>
  <c r="C36" i="30"/>
  <c r="E35" i="30"/>
  <c r="D35" i="30"/>
  <c r="I35" i="30" s="1"/>
  <c r="W32" i="29" a="1"/>
  <c r="W32" i="29" s="1"/>
  <c r="M34" i="29"/>
  <c r="V33" i="29"/>
  <c r="E40" i="29"/>
  <c r="C41" i="29"/>
  <c r="D40" i="29"/>
  <c r="I40" i="29" s="1"/>
  <c r="Y32" i="29" a="1"/>
  <c r="Y32" i="29" s="1"/>
  <c r="X32" i="28" a="1"/>
  <c r="X32" i="28" s="1"/>
  <c r="S32" i="28"/>
  <c r="Y32" i="28" a="1"/>
  <c r="Y32" i="28" s="1"/>
  <c r="E36" i="28"/>
  <c r="C37" i="28"/>
  <c r="D36" i="28"/>
  <c r="I36" i="28" s="1"/>
  <c r="E40" i="27"/>
  <c r="C41" i="27"/>
  <c r="D40" i="27"/>
  <c r="I40" i="27" s="1"/>
  <c r="V31" i="27"/>
  <c r="M32" i="27"/>
  <c r="W30" i="27" a="1"/>
  <c r="W30" i="27" s="1"/>
  <c r="Y30" i="27" a="1"/>
  <c r="Y30" i="27" s="1"/>
  <c r="W30" i="26" a="1"/>
  <c r="W30" i="26" s="1"/>
  <c r="E38" i="26"/>
  <c r="C39" i="26"/>
  <c r="D38" i="26"/>
  <c r="I38" i="26" s="1"/>
  <c r="S30" i="26"/>
  <c r="D35" i="25"/>
  <c r="I35" i="25" s="1"/>
  <c r="C36" i="25"/>
  <c r="E35" i="25"/>
  <c r="S32" i="25"/>
  <c r="X32" i="25" s="1" a="1"/>
  <c r="X32" i="25" s="1"/>
  <c r="E35" i="24"/>
  <c r="C36" i="24"/>
  <c r="D35" i="24"/>
  <c r="I35" i="24" s="1"/>
  <c r="M34" i="24"/>
  <c r="V33" i="24"/>
  <c r="S32" i="23"/>
  <c r="Y32" i="23" a="1"/>
  <c r="Y32" i="23" s="1"/>
  <c r="E35" i="23"/>
  <c r="C36" i="23"/>
  <c r="D35" i="23"/>
  <c r="I35" i="23" s="1"/>
  <c r="V33" i="39" l="1"/>
  <c r="M34" i="39"/>
  <c r="W32" i="39" a="1"/>
  <c r="W32" i="39" s="1"/>
  <c r="Y32" i="39" a="1"/>
  <c r="Y32" i="39" s="1"/>
  <c r="C37" i="39"/>
  <c r="E36" i="39"/>
  <c r="D36" i="39"/>
  <c r="I36" i="39" s="1"/>
  <c r="C41" i="38"/>
  <c r="E40" i="38"/>
  <c r="D40" i="38"/>
  <c r="I40" i="38" s="1"/>
  <c r="S34" i="38"/>
  <c r="X34" i="38" a="1"/>
  <c r="X34" i="38" s="1"/>
  <c r="W34" i="38" a="1"/>
  <c r="W34" i="38" s="1"/>
  <c r="Y34" i="37" a="1"/>
  <c r="Y34" i="37" s="1"/>
  <c r="S34" i="37"/>
  <c r="E37" i="37"/>
  <c r="C38" i="37"/>
  <c r="D37" i="37"/>
  <c r="I37" i="37" s="1"/>
  <c r="C39" i="36"/>
  <c r="E38" i="36"/>
  <c r="D38" i="36"/>
  <c r="I38" i="36" s="1"/>
  <c r="Y33" i="36" a="1"/>
  <c r="Y33" i="36" s="1"/>
  <c r="W33" i="36" a="1"/>
  <c r="W33" i="36" s="1"/>
  <c r="X33" i="36" a="1"/>
  <c r="X33" i="36" s="1"/>
  <c r="V34" i="36"/>
  <c r="N34" i="36"/>
  <c r="O34" i="36" s="1"/>
  <c r="P34" i="36" s="1"/>
  <c r="Q34" i="36" s="1"/>
  <c r="R34" i="36" s="1"/>
  <c r="C37" i="35"/>
  <c r="E36" i="35"/>
  <c r="D36" i="35"/>
  <c r="I36" i="35" s="1"/>
  <c r="X33" i="35" a="1"/>
  <c r="X33" i="35" s="1"/>
  <c r="W33" i="35" a="1"/>
  <c r="W33" i="35" s="1"/>
  <c r="Y33" i="35" a="1"/>
  <c r="Y33" i="35" s="1"/>
  <c r="N34" i="35"/>
  <c r="O34" i="35" s="1"/>
  <c r="P34" i="35" s="1"/>
  <c r="Q34" i="35" s="1"/>
  <c r="R34" i="35" s="1"/>
  <c r="V34" i="35"/>
  <c r="E36" i="34"/>
  <c r="C37" i="34"/>
  <c r="D36" i="34"/>
  <c r="I36" i="34" s="1"/>
  <c r="V33" i="34"/>
  <c r="M34" i="34"/>
  <c r="Y32" i="34" a="1"/>
  <c r="Y32" i="34" s="1"/>
  <c r="W32" i="34" a="1"/>
  <c r="W32" i="34" s="1"/>
  <c r="E38" i="33"/>
  <c r="C39" i="33"/>
  <c r="D38" i="33"/>
  <c r="I38" i="33" s="1"/>
  <c r="N32" i="33"/>
  <c r="O32" i="33" s="1"/>
  <c r="P32" i="33" s="1"/>
  <c r="Q32" i="33" s="1"/>
  <c r="R32" i="33" s="1"/>
  <c r="V32" i="33"/>
  <c r="W31" i="33" a="1"/>
  <c r="W31" i="33" s="1"/>
  <c r="Y31" i="33" a="1"/>
  <c r="Y31" i="33" s="1"/>
  <c r="X31" i="33" a="1"/>
  <c r="X31" i="33" s="1"/>
  <c r="M34" i="32"/>
  <c r="V33" i="32"/>
  <c r="W32" i="32" a="1"/>
  <c r="W32" i="32" s="1"/>
  <c r="Y32" i="32" a="1"/>
  <c r="Y32" i="32" s="1"/>
  <c r="D39" i="32"/>
  <c r="I39" i="32" s="1"/>
  <c r="C40" i="32"/>
  <c r="E39" i="32"/>
  <c r="X32" i="32" a="1"/>
  <c r="X32" i="32" s="1"/>
  <c r="C37" i="31"/>
  <c r="E36" i="31"/>
  <c r="D36" i="31"/>
  <c r="I36" i="31" s="1"/>
  <c r="W31" i="31" a="1"/>
  <c r="W31" i="31" s="1"/>
  <c r="Y31" i="31" a="1"/>
  <c r="Y31" i="31" s="1"/>
  <c r="X31" i="31" a="1"/>
  <c r="X31" i="31" s="1"/>
  <c r="V32" i="31"/>
  <c r="N32" i="31"/>
  <c r="O32" i="31" s="1"/>
  <c r="P32" i="31" s="1"/>
  <c r="Q32" i="31" s="1"/>
  <c r="R32" i="31" s="1"/>
  <c r="C37" i="30"/>
  <c r="E36" i="30"/>
  <c r="D36" i="30"/>
  <c r="I36" i="30" s="1"/>
  <c r="V34" i="30"/>
  <c r="N34" i="30"/>
  <c r="O34" i="30" s="1"/>
  <c r="P34" i="30" s="1"/>
  <c r="Q34" i="30" s="1"/>
  <c r="R34" i="30" s="1"/>
  <c r="X33" i="30" a="1"/>
  <c r="X33" i="30" s="1"/>
  <c r="W33" i="30" a="1"/>
  <c r="W33" i="30" s="1"/>
  <c r="Y33" i="30" a="1"/>
  <c r="Y33" i="30" s="1"/>
  <c r="E41" i="29"/>
  <c r="C42" i="29"/>
  <c r="D41" i="29"/>
  <c r="I41" i="29" s="1"/>
  <c r="Y33" i="29" a="1"/>
  <c r="Y33" i="29" s="1"/>
  <c r="W33" i="29" a="1"/>
  <c r="W33" i="29" s="1"/>
  <c r="X33" i="29" a="1"/>
  <c r="X33" i="29" s="1"/>
  <c r="V34" i="29"/>
  <c r="N34" i="29"/>
  <c r="O34" i="29" s="1"/>
  <c r="P34" i="29" s="1"/>
  <c r="Q34" i="29" s="1"/>
  <c r="R34" i="29" s="1"/>
  <c r="E37" i="28"/>
  <c r="C38" i="28"/>
  <c r="D37" i="28"/>
  <c r="I37" i="28" s="1"/>
  <c r="V33" i="28"/>
  <c r="M34" i="28"/>
  <c r="W32" i="28" a="1"/>
  <c r="W32" i="28" s="1"/>
  <c r="Y31" i="27" a="1"/>
  <c r="Y31" i="27" s="1"/>
  <c r="W31" i="27" a="1"/>
  <c r="W31" i="27" s="1"/>
  <c r="X31" i="27" a="1"/>
  <c r="X31" i="27" s="1"/>
  <c r="D41" i="27"/>
  <c r="I41" i="27" s="1"/>
  <c r="C42" i="27"/>
  <c r="E41" i="27"/>
  <c r="V32" i="27"/>
  <c r="N32" i="27"/>
  <c r="O32" i="27" s="1"/>
  <c r="P32" i="27" s="1"/>
  <c r="Q32" i="27" s="1"/>
  <c r="R32" i="27" s="1"/>
  <c r="V31" i="26"/>
  <c r="M32" i="26"/>
  <c r="X30" i="26" a="1"/>
  <c r="X30" i="26" s="1"/>
  <c r="E39" i="26"/>
  <c r="D39" i="26"/>
  <c r="I39" i="26" s="1"/>
  <c r="C40" i="26"/>
  <c r="Y30" i="26" a="1"/>
  <c r="Y30" i="26" s="1"/>
  <c r="E36" i="25"/>
  <c r="C37" i="25"/>
  <c r="D36" i="25"/>
  <c r="I36" i="25" s="1"/>
  <c r="M34" i="25"/>
  <c r="V33" i="25"/>
  <c r="W32" i="25" a="1"/>
  <c r="W32" i="25" s="1"/>
  <c r="Y32" i="25" a="1"/>
  <c r="Y32" i="25" s="1"/>
  <c r="Y33" i="24" a="1"/>
  <c r="Y33" i="24" s="1"/>
  <c r="X33" i="24" a="1"/>
  <c r="X33" i="24" s="1"/>
  <c r="W33" i="24" a="1"/>
  <c r="W33" i="24" s="1"/>
  <c r="N34" i="24"/>
  <c r="O34" i="24" s="1"/>
  <c r="P34" i="24" s="1"/>
  <c r="Q34" i="24" s="1"/>
  <c r="R34" i="24" s="1"/>
  <c r="V34" i="24"/>
  <c r="E36" i="24"/>
  <c r="C37" i="24"/>
  <c r="D36" i="24"/>
  <c r="I36" i="24" s="1"/>
  <c r="E36" i="23"/>
  <c r="C37" i="23"/>
  <c r="D36" i="23"/>
  <c r="I36" i="23" s="1"/>
  <c r="V33" i="23"/>
  <c r="M34" i="23"/>
  <c r="X32" i="23" a="1"/>
  <c r="X32" i="23" s="1"/>
  <c r="W32" i="23" a="1"/>
  <c r="W32" i="23" s="1"/>
  <c r="X33" i="39" l="1" a="1"/>
  <c r="X33" i="39" s="1"/>
  <c r="Y33" i="39" a="1"/>
  <c r="Y33" i="39" s="1"/>
  <c r="W33" i="39" a="1"/>
  <c r="W33" i="39" s="1"/>
  <c r="E37" i="39"/>
  <c r="C38" i="39"/>
  <c r="D37" i="39"/>
  <c r="I37" i="39" s="1"/>
  <c r="V34" i="39"/>
  <c r="N34" i="39"/>
  <c r="O34" i="39" s="1"/>
  <c r="P34" i="39" s="1"/>
  <c r="Q34" i="39" s="1"/>
  <c r="R34" i="39" s="1"/>
  <c r="V35" i="38"/>
  <c r="M36" i="38"/>
  <c r="C42" i="38"/>
  <c r="E41" i="38"/>
  <c r="D41" i="38"/>
  <c r="I41" i="38" s="1"/>
  <c r="Y34" i="38" a="1"/>
  <c r="Y34" i="38" s="1"/>
  <c r="E38" i="37"/>
  <c r="C39" i="37"/>
  <c r="D38" i="37"/>
  <c r="I38" i="37" s="1"/>
  <c r="V35" i="37"/>
  <c r="M36" i="37"/>
  <c r="W34" i="37" a="1"/>
  <c r="W34" i="37" s="1"/>
  <c r="X34" i="37" a="1"/>
  <c r="X34" i="37" s="1"/>
  <c r="S34" i="36"/>
  <c r="X34" i="36" a="1"/>
  <c r="X34" i="36" s="1"/>
  <c r="C40" i="36"/>
  <c r="E39" i="36"/>
  <c r="D39" i="36"/>
  <c r="I39" i="36" s="1"/>
  <c r="S34" i="35"/>
  <c r="X34" i="35" s="1" a="1"/>
  <c r="X34" i="35" s="1"/>
  <c r="C38" i="35"/>
  <c r="E37" i="35"/>
  <c r="D37" i="35"/>
  <c r="I37" i="35" s="1"/>
  <c r="N34" i="34"/>
  <c r="O34" i="34" s="1"/>
  <c r="P34" i="34" s="1"/>
  <c r="Q34" i="34" s="1"/>
  <c r="R34" i="34" s="1"/>
  <c r="V34" i="34"/>
  <c r="Y33" i="34" a="1"/>
  <c r="Y33" i="34" s="1"/>
  <c r="X33" i="34" a="1"/>
  <c r="X33" i="34" s="1"/>
  <c r="W33" i="34" a="1"/>
  <c r="W33" i="34" s="1"/>
  <c r="C38" i="34"/>
  <c r="E37" i="34"/>
  <c r="D37" i="34"/>
  <c r="I37" i="34" s="1"/>
  <c r="C40" i="33"/>
  <c r="E39" i="33"/>
  <c r="D39" i="33"/>
  <c r="I39" i="33" s="1"/>
  <c r="S32" i="33"/>
  <c r="X32" i="33" s="1" a="1"/>
  <c r="X32" i="33" s="1"/>
  <c r="W33" i="32" a="1"/>
  <c r="W33" i="32" s="1"/>
  <c r="X33" i="32" a="1"/>
  <c r="X33" i="32" s="1"/>
  <c r="Y33" i="32" a="1"/>
  <c r="Y33" i="32" s="1"/>
  <c r="N34" i="32"/>
  <c r="O34" i="32" s="1"/>
  <c r="P34" i="32" s="1"/>
  <c r="Q34" i="32" s="1"/>
  <c r="R34" i="32" s="1"/>
  <c r="V34" i="32"/>
  <c r="E40" i="32"/>
  <c r="C41" i="32"/>
  <c r="D40" i="32"/>
  <c r="I40" i="32" s="1"/>
  <c r="S32" i="31"/>
  <c r="C38" i="31"/>
  <c r="E37" i="31"/>
  <c r="D37" i="31"/>
  <c r="I37" i="31" s="1"/>
  <c r="S34" i="30"/>
  <c r="X34" i="30" a="1"/>
  <c r="X34" i="30" s="1"/>
  <c r="Y34" i="30" a="1"/>
  <c r="Y34" i="30" s="1"/>
  <c r="E37" i="30"/>
  <c r="C38" i="30"/>
  <c r="D37" i="30"/>
  <c r="I37" i="30" s="1"/>
  <c r="E42" i="29"/>
  <c r="C43" i="29"/>
  <c r="D42" i="29"/>
  <c r="I42" i="29" s="1"/>
  <c r="S34" i="29"/>
  <c r="W33" i="28" a="1"/>
  <c r="W33" i="28" s="1"/>
  <c r="X33" i="28" a="1"/>
  <c r="X33" i="28" s="1"/>
  <c r="Y33" i="28" a="1"/>
  <c r="Y33" i="28" s="1"/>
  <c r="N34" i="28"/>
  <c r="O34" i="28" s="1"/>
  <c r="P34" i="28" s="1"/>
  <c r="Q34" i="28" s="1"/>
  <c r="R34" i="28" s="1"/>
  <c r="V34" i="28"/>
  <c r="C39" i="28"/>
  <c r="D38" i="28"/>
  <c r="I38" i="28" s="1"/>
  <c r="E38" i="28"/>
  <c r="S32" i="27"/>
  <c r="W32" i="27" s="1" a="1"/>
  <c r="W32" i="27" s="1"/>
  <c r="X32" i="27" a="1"/>
  <c r="X32" i="27" s="1"/>
  <c r="C43" i="27"/>
  <c r="E42" i="27"/>
  <c r="D42" i="27"/>
  <c r="I42" i="27" s="1"/>
  <c r="C41" i="26"/>
  <c r="E40" i="26"/>
  <c r="D40" i="26"/>
  <c r="I40" i="26" s="1"/>
  <c r="W31" i="26" a="1"/>
  <c r="W31" i="26" s="1"/>
  <c r="Y31" i="26" a="1"/>
  <c r="Y31" i="26" s="1"/>
  <c r="X31" i="26" a="1"/>
  <c r="X31" i="26" s="1"/>
  <c r="N32" i="26"/>
  <c r="O32" i="26" s="1"/>
  <c r="P32" i="26" s="1"/>
  <c r="Q32" i="26" s="1"/>
  <c r="R32" i="26" s="1"/>
  <c r="V32" i="26"/>
  <c r="N34" i="25"/>
  <c r="O34" i="25" s="1"/>
  <c r="P34" i="25" s="1"/>
  <c r="Q34" i="25" s="1"/>
  <c r="R34" i="25" s="1"/>
  <c r="V34" i="25"/>
  <c r="C38" i="25"/>
  <c r="D37" i="25"/>
  <c r="I37" i="25" s="1"/>
  <c r="E37" i="25"/>
  <c r="W33" i="25" a="1"/>
  <c r="W33" i="25" s="1"/>
  <c r="X33" i="25" a="1"/>
  <c r="X33" i="25" s="1"/>
  <c r="Y33" i="25" a="1"/>
  <c r="Y33" i="25" s="1"/>
  <c r="C38" i="24"/>
  <c r="E37" i="24"/>
  <c r="D37" i="24"/>
  <c r="I37" i="24" s="1"/>
  <c r="S34" i="24"/>
  <c r="X34" i="24" a="1"/>
  <c r="X34" i="24" s="1"/>
  <c r="E37" i="23"/>
  <c r="C38" i="23"/>
  <c r="D37" i="23"/>
  <c r="I37" i="23" s="1"/>
  <c r="V34" i="23"/>
  <c r="N34" i="23"/>
  <c r="O34" i="23" s="1"/>
  <c r="P34" i="23" s="1"/>
  <c r="Q34" i="23" s="1"/>
  <c r="R34" i="23" s="1"/>
  <c r="Y33" i="23" a="1"/>
  <c r="Y33" i="23" s="1"/>
  <c r="X33" i="23" a="1"/>
  <c r="X33" i="23" s="1"/>
  <c r="W33" i="23" a="1"/>
  <c r="W33" i="23" s="1"/>
  <c r="E38" i="39" l="1"/>
  <c r="C39" i="39"/>
  <c r="D38" i="39"/>
  <c r="I38" i="39" s="1"/>
  <c r="S34" i="39"/>
  <c r="X34" i="39" a="1"/>
  <c r="X34" i="39" s="1"/>
  <c r="N36" i="38"/>
  <c r="O36" i="38" s="1"/>
  <c r="P36" i="38" s="1"/>
  <c r="Q36" i="38" s="1"/>
  <c r="R36" i="38" s="1"/>
  <c r="V36" i="38"/>
  <c r="C43" i="38"/>
  <c r="E42" i="38"/>
  <c r="D42" i="38"/>
  <c r="I42" i="38" s="1"/>
  <c r="Y35" i="38" a="1"/>
  <c r="Y35" i="38" s="1"/>
  <c r="X35" i="38" a="1"/>
  <c r="X35" i="38" s="1"/>
  <c r="W35" i="38" a="1"/>
  <c r="W35" i="38" s="1"/>
  <c r="X35" i="37" a="1"/>
  <c r="X35" i="37" s="1"/>
  <c r="W35" i="37" a="1"/>
  <c r="W35" i="37" s="1"/>
  <c r="Y35" i="37" a="1"/>
  <c r="Y35" i="37" s="1"/>
  <c r="N36" i="37"/>
  <c r="O36" i="37" s="1"/>
  <c r="P36" i="37" s="1"/>
  <c r="Q36" i="37" s="1"/>
  <c r="R36" i="37" s="1"/>
  <c r="V36" i="37"/>
  <c r="C40" i="37"/>
  <c r="D39" i="37"/>
  <c r="I39" i="37" s="1"/>
  <c r="E39" i="37"/>
  <c r="E40" i="36"/>
  <c r="C41" i="36"/>
  <c r="D40" i="36"/>
  <c r="I40" i="36" s="1"/>
  <c r="M36" i="36"/>
  <c r="V35" i="36"/>
  <c r="Y34" i="36" a="1"/>
  <c r="Y34" i="36" s="1"/>
  <c r="W34" i="36" a="1"/>
  <c r="W34" i="36" s="1"/>
  <c r="C39" i="35"/>
  <c r="E38" i="35"/>
  <c r="D38" i="35"/>
  <c r="I38" i="35" s="1"/>
  <c r="M36" i="35"/>
  <c r="V35" i="35"/>
  <c r="Y34" i="35" a="1"/>
  <c r="Y34" i="35" s="1"/>
  <c r="W34" i="35" a="1"/>
  <c r="W34" i="35" s="1"/>
  <c r="E38" i="34"/>
  <c r="C39" i="34"/>
  <c r="D38" i="34"/>
  <c r="I38" i="34" s="1"/>
  <c r="S34" i="34"/>
  <c r="X34" i="34" a="1"/>
  <c r="X34" i="34" s="1"/>
  <c r="M34" i="33"/>
  <c r="V33" i="33"/>
  <c r="W32" i="33" a="1"/>
  <c r="W32" i="33" s="1"/>
  <c r="C41" i="33"/>
  <c r="E40" i="33"/>
  <c r="D40" i="33"/>
  <c r="I40" i="33" s="1"/>
  <c r="Y32" i="33" a="1"/>
  <c r="Y32" i="33" s="1"/>
  <c r="C42" i="32"/>
  <c r="E41" i="32"/>
  <c r="D41" i="32"/>
  <c r="I41" i="32" s="1"/>
  <c r="S34" i="32"/>
  <c r="X34" i="32" a="1"/>
  <c r="X34" i="32" s="1"/>
  <c r="E38" i="31"/>
  <c r="C39" i="31"/>
  <c r="D38" i="31"/>
  <c r="I38" i="31" s="1"/>
  <c r="V33" i="31"/>
  <c r="M34" i="31"/>
  <c r="X32" i="31" a="1"/>
  <c r="X32" i="31" s="1"/>
  <c r="W32" i="31" a="1"/>
  <c r="W32" i="31" s="1"/>
  <c r="Y32" i="31" a="1"/>
  <c r="Y32" i="31" s="1"/>
  <c r="V35" i="30"/>
  <c r="M36" i="30"/>
  <c r="E38" i="30"/>
  <c r="C39" i="30"/>
  <c r="D38" i="30"/>
  <c r="I38" i="30" s="1"/>
  <c r="W34" i="30" a="1"/>
  <c r="W34" i="30" s="1"/>
  <c r="E43" i="29"/>
  <c r="C44" i="29"/>
  <c r="D43" i="29"/>
  <c r="I43" i="29" s="1"/>
  <c r="M36" i="29"/>
  <c r="V35" i="29"/>
  <c r="X34" i="29" a="1"/>
  <c r="X34" i="29" s="1"/>
  <c r="W34" i="29" a="1"/>
  <c r="W34" i="29" s="1"/>
  <c r="Y34" i="29" a="1"/>
  <c r="Y34" i="29" s="1"/>
  <c r="E39" i="28"/>
  <c r="D39" i="28"/>
  <c r="I39" i="28" s="1"/>
  <c r="C40" i="28"/>
  <c r="S34" i="28"/>
  <c r="X34" i="28" s="1" a="1"/>
  <c r="X34" i="28" s="1"/>
  <c r="E43" i="27"/>
  <c r="C44" i="27"/>
  <c r="D43" i="27"/>
  <c r="I43" i="27" s="1"/>
  <c r="M34" i="27"/>
  <c r="V33" i="27"/>
  <c r="Y32" i="27" a="1"/>
  <c r="Y32" i="27" s="1"/>
  <c r="S32" i="26"/>
  <c r="Y32" i="26" a="1"/>
  <c r="Y32" i="26" s="1"/>
  <c r="E41" i="26"/>
  <c r="C42" i="26"/>
  <c r="D41" i="26"/>
  <c r="I41" i="26" s="1"/>
  <c r="C39" i="25"/>
  <c r="E38" i="25"/>
  <c r="D38" i="25"/>
  <c r="I38" i="25" s="1"/>
  <c r="S34" i="25"/>
  <c r="X34" i="25" s="1" a="1"/>
  <c r="X34" i="25" s="1"/>
  <c r="Y34" i="25" a="1"/>
  <c r="Y34" i="25" s="1"/>
  <c r="M36" i="24"/>
  <c r="V35" i="24"/>
  <c r="W34" i="24" a="1"/>
  <c r="W34" i="24" s="1"/>
  <c r="E38" i="24"/>
  <c r="C39" i="24"/>
  <c r="D38" i="24"/>
  <c r="I38" i="24" s="1"/>
  <c r="Y34" i="24" a="1"/>
  <c r="Y34" i="24" s="1"/>
  <c r="S34" i="23"/>
  <c r="X34" i="23" s="1" a="1"/>
  <c r="X34" i="23" s="1"/>
  <c r="Y34" i="23" a="1"/>
  <c r="Y34" i="23" s="1"/>
  <c r="C39" i="23"/>
  <c r="E38" i="23"/>
  <c r="D38" i="23"/>
  <c r="I38" i="23" s="1"/>
  <c r="V35" i="39" l="1"/>
  <c r="M36" i="39"/>
  <c r="Y34" i="39" a="1"/>
  <c r="Y34" i="39" s="1"/>
  <c r="C40" i="39"/>
  <c r="E39" i="39"/>
  <c r="D39" i="39"/>
  <c r="I39" i="39" s="1"/>
  <c r="W34" i="39" a="1"/>
  <c r="W34" i="39" s="1"/>
  <c r="C44" i="38"/>
  <c r="E43" i="38"/>
  <c r="D43" i="38"/>
  <c r="I43" i="38" s="1"/>
  <c r="S36" i="38"/>
  <c r="E40" i="37"/>
  <c r="C41" i="37"/>
  <c r="D40" i="37"/>
  <c r="I40" i="37" s="1"/>
  <c r="S36" i="37"/>
  <c r="X36" i="37" a="1"/>
  <c r="X36" i="37" s="1"/>
  <c r="Y35" i="36" a="1"/>
  <c r="Y35" i="36" s="1"/>
  <c r="X35" i="36" a="1"/>
  <c r="X35" i="36" s="1"/>
  <c r="W35" i="36" a="1"/>
  <c r="W35" i="36" s="1"/>
  <c r="N36" i="36"/>
  <c r="O36" i="36" s="1"/>
  <c r="P36" i="36" s="1"/>
  <c r="Q36" i="36" s="1"/>
  <c r="R36" i="36" s="1"/>
  <c r="V36" i="36"/>
  <c r="E41" i="36"/>
  <c r="C42" i="36"/>
  <c r="D41" i="36"/>
  <c r="I41" i="36" s="1"/>
  <c r="Y35" i="35" a="1"/>
  <c r="Y35" i="35" s="1"/>
  <c r="W35" i="35" a="1"/>
  <c r="W35" i="35" s="1"/>
  <c r="X35" i="35" a="1"/>
  <c r="X35" i="35" s="1"/>
  <c r="N36" i="35"/>
  <c r="O36" i="35" s="1"/>
  <c r="P36" i="35" s="1"/>
  <c r="Q36" i="35" s="1"/>
  <c r="R36" i="35" s="1"/>
  <c r="V36" i="35"/>
  <c r="E39" i="35"/>
  <c r="C40" i="35"/>
  <c r="D39" i="35"/>
  <c r="I39" i="35" s="1"/>
  <c r="M36" i="34"/>
  <c r="V35" i="34"/>
  <c r="W34" i="34" a="1"/>
  <c r="W34" i="34" s="1"/>
  <c r="C40" i="34"/>
  <c r="E39" i="34"/>
  <c r="D39" i="34"/>
  <c r="I39" i="34" s="1"/>
  <c r="Y34" i="34" a="1"/>
  <c r="Y34" i="34" s="1"/>
  <c r="E41" i="33"/>
  <c r="C42" i="33"/>
  <c r="D41" i="33"/>
  <c r="I41" i="33" s="1"/>
  <c r="X33" i="33" a="1"/>
  <c r="X33" i="33" s="1"/>
  <c r="W33" i="33" a="1"/>
  <c r="W33" i="33" s="1"/>
  <c r="Y33" i="33" a="1"/>
  <c r="Y33" i="33" s="1"/>
  <c r="N34" i="33"/>
  <c r="O34" i="33" s="1"/>
  <c r="P34" i="33" s="1"/>
  <c r="Q34" i="33" s="1"/>
  <c r="R34" i="33" s="1"/>
  <c r="V34" i="33"/>
  <c r="M36" i="32"/>
  <c r="V35" i="32"/>
  <c r="Y34" i="32" a="1"/>
  <c r="Y34" i="32" s="1"/>
  <c r="W34" i="32" a="1"/>
  <c r="W34" i="32" s="1"/>
  <c r="E42" i="32"/>
  <c r="D42" i="32"/>
  <c r="I42" i="32" s="1"/>
  <c r="C43" i="32"/>
  <c r="V34" i="31"/>
  <c r="N34" i="31"/>
  <c r="O34" i="31" s="1"/>
  <c r="P34" i="31" s="1"/>
  <c r="Q34" i="31" s="1"/>
  <c r="R34" i="31" s="1"/>
  <c r="W33" i="31" a="1"/>
  <c r="W33" i="31" s="1"/>
  <c r="Y33" i="31" a="1"/>
  <c r="Y33" i="31" s="1"/>
  <c r="X33" i="31" a="1"/>
  <c r="X33" i="31" s="1"/>
  <c r="C40" i="31"/>
  <c r="E39" i="31"/>
  <c r="D39" i="31"/>
  <c r="I39" i="31" s="1"/>
  <c r="V36" i="30"/>
  <c r="N36" i="30"/>
  <c r="O36" i="30" s="1"/>
  <c r="P36" i="30" s="1"/>
  <c r="Q36" i="30" s="1"/>
  <c r="R36" i="30" s="1"/>
  <c r="E39" i="30"/>
  <c r="C40" i="30"/>
  <c r="D39" i="30"/>
  <c r="I39" i="30" s="1"/>
  <c r="X35" i="30" a="1"/>
  <c r="X35" i="30" s="1"/>
  <c r="W35" i="30" a="1"/>
  <c r="W35" i="30" s="1"/>
  <c r="Y35" i="30" a="1"/>
  <c r="Y35" i="30" s="1"/>
  <c r="X35" i="29" a="1"/>
  <c r="X35" i="29" s="1"/>
  <c r="W35" i="29" a="1"/>
  <c r="W35" i="29" s="1"/>
  <c r="Y35" i="29" a="1"/>
  <c r="Y35" i="29" s="1"/>
  <c r="V36" i="29"/>
  <c r="N36" i="29"/>
  <c r="O36" i="29" s="1"/>
  <c r="P36" i="29" s="1"/>
  <c r="Q36" i="29" s="1"/>
  <c r="R36" i="29" s="1"/>
  <c r="E44" i="29"/>
  <c r="D44" i="29"/>
  <c r="I44" i="29" s="1"/>
  <c r="E40" i="28"/>
  <c r="C41" i="28"/>
  <c r="D40" i="28"/>
  <c r="I40" i="28" s="1"/>
  <c r="V35" i="28"/>
  <c r="M36" i="28"/>
  <c r="Y34" i="28" a="1"/>
  <c r="Y34" i="28" s="1"/>
  <c r="W34" i="28" a="1"/>
  <c r="W34" i="28" s="1"/>
  <c r="Y33" i="27" a="1"/>
  <c r="Y33" i="27" s="1"/>
  <c r="X33" i="27" a="1"/>
  <c r="X33" i="27" s="1"/>
  <c r="W33" i="27" a="1"/>
  <c r="W33" i="27" s="1"/>
  <c r="N34" i="27"/>
  <c r="O34" i="27" s="1"/>
  <c r="P34" i="27" s="1"/>
  <c r="Q34" i="27" s="1"/>
  <c r="R34" i="27" s="1"/>
  <c r="V34" i="27"/>
  <c r="E44" i="27"/>
  <c r="D44" i="27"/>
  <c r="I44" i="27" s="1"/>
  <c r="V33" i="26"/>
  <c r="M34" i="26"/>
  <c r="W32" i="26" a="1"/>
  <c r="W32" i="26" s="1"/>
  <c r="X32" i="26" a="1"/>
  <c r="X32" i="26" s="1"/>
  <c r="C43" i="26"/>
  <c r="E42" i="26"/>
  <c r="D42" i="26"/>
  <c r="I42" i="26" s="1"/>
  <c r="V35" i="25"/>
  <c r="M36" i="25"/>
  <c r="C40" i="25"/>
  <c r="E39" i="25"/>
  <c r="D39" i="25"/>
  <c r="I39" i="25" s="1"/>
  <c r="W34" i="25" a="1"/>
  <c r="W34" i="25" s="1"/>
  <c r="C40" i="24"/>
  <c r="E39" i="24"/>
  <c r="D39" i="24"/>
  <c r="I39" i="24" s="1"/>
  <c r="W35" i="24" a="1"/>
  <c r="W35" i="24" s="1"/>
  <c r="Y35" i="24" a="1"/>
  <c r="Y35" i="24" s="1"/>
  <c r="X35" i="24" a="1"/>
  <c r="X35" i="24" s="1"/>
  <c r="N36" i="24"/>
  <c r="O36" i="24" s="1"/>
  <c r="P36" i="24" s="1"/>
  <c r="Q36" i="24" s="1"/>
  <c r="R36" i="24" s="1"/>
  <c r="V36" i="24"/>
  <c r="E39" i="23"/>
  <c r="C40" i="23"/>
  <c r="D39" i="23"/>
  <c r="I39" i="23" s="1"/>
  <c r="V35" i="23"/>
  <c r="M36" i="23"/>
  <c r="W34" i="23" a="1"/>
  <c r="W34" i="23" s="1"/>
  <c r="E40" i="39" l="1"/>
  <c r="C41" i="39"/>
  <c r="D40" i="39"/>
  <c r="I40" i="39" s="1"/>
  <c r="N36" i="39"/>
  <c r="O36" i="39" s="1"/>
  <c r="P36" i="39" s="1"/>
  <c r="Q36" i="39" s="1"/>
  <c r="R36" i="39" s="1"/>
  <c r="V36" i="39"/>
  <c r="X35" i="39" a="1"/>
  <c r="X35" i="39" s="1"/>
  <c r="W35" i="39" a="1"/>
  <c r="W35" i="39" s="1"/>
  <c r="Y35" i="39" a="1"/>
  <c r="Y35" i="39" s="1"/>
  <c r="V37" i="38"/>
  <c r="M38" i="38"/>
  <c r="W36" i="38" a="1"/>
  <c r="W36" i="38" s="1"/>
  <c r="Y36" i="38" a="1"/>
  <c r="Y36" i="38" s="1"/>
  <c r="X36" i="38" a="1"/>
  <c r="X36" i="38" s="1"/>
  <c r="E44" i="38"/>
  <c r="D44" i="38"/>
  <c r="I44" i="38" s="1"/>
  <c r="V37" i="37"/>
  <c r="M38" i="37"/>
  <c r="W36" i="37" a="1"/>
  <c r="W36" i="37" s="1"/>
  <c r="C42" i="37"/>
  <c r="E41" i="37"/>
  <c r="D41" i="37"/>
  <c r="I41" i="37" s="1"/>
  <c r="Y36" i="37" a="1"/>
  <c r="Y36" i="37" s="1"/>
  <c r="E42" i="36"/>
  <c r="C43" i="36"/>
  <c r="D42" i="36"/>
  <c r="I42" i="36" s="1"/>
  <c r="S36" i="36"/>
  <c r="W36" i="36" s="1" a="1"/>
  <c r="W36" i="36" s="1"/>
  <c r="X36" i="36" a="1"/>
  <c r="X36" i="36" s="1"/>
  <c r="E40" i="35"/>
  <c r="D40" i="35"/>
  <c r="I40" i="35" s="1"/>
  <c r="C41" i="35"/>
  <c r="S36" i="35"/>
  <c r="X36" i="35" a="1"/>
  <c r="X36" i="35" s="1"/>
  <c r="E40" i="34"/>
  <c r="D40" i="34"/>
  <c r="I40" i="34" s="1"/>
  <c r="C41" i="34"/>
  <c r="W35" i="34" a="1"/>
  <c r="W35" i="34" s="1"/>
  <c r="Y35" i="34" a="1"/>
  <c r="Y35" i="34" s="1"/>
  <c r="X35" i="34" a="1"/>
  <c r="X35" i="34" s="1"/>
  <c r="N36" i="34"/>
  <c r="O36" i="34" s="1"/>
  <c r="P36" i="34" s="1"/>
  <c r="Q36" i="34" s="1"/>
  <c r="R36" i="34" s="1"/>
  <c r="V36" i="34"/>
  <c r="W34" i="33" a="1"/>
  <c r="W34" i="33" s="1"/>
  <c r="S34" i="33"/>
  <c r="X34" i="33" s="1" a="1"/>
  <c r="X34" i="33" s="1"/>
  <c r="Y34" i="33" a="1"/>
  <c r="Y34" i="33" s="1"/>
  <c r="E42" i="33"/>
  <c r="C43" i="33"/>
  <c r="D42" i="33"/>
  <c r="I42" i="33" s="1"/>
  <c r="Y35" i="32" a="1"/>
  <c r="Y35" i="32" s="1"/>
  <c r="X35" i="32" a="1"/>
  <c r="X35" i="32" s="1"/>
  <c r="W35" i="32" a="1"/>
  <c r="W35" i="32" s="1"/>
  <c r="C44" i="32"/>
  <c r="E43" i="32"/>
  <c r="D43" i="32"/>
  <c r="I43" i="32" s="1"/>
  <c r="N36" i="32"/>
  <c r="O36" i="32" s="1"/>
  <c r="P36" i="32" s="1"/>
  <c r="Q36" i="32" s="1"/>
  <c r="R36" i="32" s="1"/>
  <c r="V36" i="32"/>
  <c r="C41" i="31"/>
  <c r="E40" i="31"/>
  <c r="D40" i="31"/>
  <c r="I40" i="31" s="1"/>
  <c r="S34" i="31"/>
  <c r="X34" i="31" a="1"/>
  <c r="X34" i="31" s="1"/>
  <c r="E40" i="30"/>
  <c r="C41" i="30"/>
  <c r="D40" i="30"/>
  <c r="I40" i="30" s="1"/>
  <c r="S36" i="30"/>
  <c r="X36" i="30" a="1"/>
  <c r="X36" i="30" s="1"/>
  <c r="S36" i="29"/>
  <c r="X36" i="29" s="1" a="1"/>
  <c r="X36" i="29" s="1"/>
  <c r="E41" i="28"/>
  <c r="C42" i="28"/>
  <c r="D41" i="28"/>
  <c r="I41" i="28" s="1"/>
  <c r="V36" i="28"/>
  <c r="N36" i="28"/>
  <c r="O36" i="28" s="1"/>
  <c r="P36" i="28" s="1"/>
  <c r="Q36" i="28" s="1"/>
  <c r="R36" i="28" s="1"/>
  <c r="Y35" i="28" a="1"/>
  <c r="Y35" i="28" s="1"/>
  <c r="X35" i="28" a="1"/>
  <c r="X35" i="28" s="1"/>
  <c r="W35" i="28" a="1"/>
  <c r="W35" i="28" s="1"/>
  <c r="S34" i="27"/>
  <c r="X34" i="27" a="1"/>
  <c r="X34" i="27" s="1"/>
  <c r="E43" i="26"/>
  <c r="D43" i="26"/>
  <c r="I43" i="26" s="1"/>
  <c r="C44" i="26"/>
  <c r="N34" i="26"/>
  <c r="O34" i="26" s="1"/>
  <c r="P34" i="26" s="1"/>
  <c r="Q34" i="26" s="1"/>
  <c r="R34" i="26" s="1"/>
  <c r="V34" i="26"/>
  <c r="Y33" i="26" a="1"/>
  <c r="Y33" i="26" s="1"/>
  <c r="X33" i="26" a="1"/>
  <c r="X33" i="26" s="1"/>
  <c r="W33" i="26" a="1"/>
  <c r="W33" i="26" s="1"/>
  <c r="C41" i="25"/>
  <c r="E40" i="25"/>
  <c r="D40" i="25"/>
  <c r="I40" i="25" s="1"/>
  <c r="N36" i="25"/>
  <c r="O36" i="25" s="1"/>
  <c r="P36" i="25" s="1"/>
  <c r="Q36" i="25" s="1"/>
  <c r="R36" i="25" s="1"/>
  <c r="V36" i="25"/>
  <c r="W35" i="25" a="1"/>
  <c r="W35" i="25" s="1"/>
  <c r="X35" i="25" a="1"/>
  <c r="X35" i="25" s="1"/>
  <c r="Y35" i="25" a="1"/>
  <c r="Y35" i="25" s="1"/>
  <c r="S36" i="24"/>
  <c r="X36" i="24" a="1"/>
  <c r="X36" i="24" s="1"/>
  <c r="E40" i="24"/>
  <c r="D40" i="24"/>
  <c r="I40" i="24" s="1"/>
  <c r="C41" i="24"/>
  <c r="X35" i="23" a="1"/>
  <c r="X35" i="23" s="1"/>
  <c r="W35" i="23" a="1"/>
  <c r="W35" i="23" s="1"/>
  <c r="Y35" i="23" a="1"/>
  <c r="Y35" i="23" s="1"/>
  <c r="E40" i="23"/>
  <c r="D40" i="23"/>
  <c r="I40" i="23" s="1"/>
  <c r="C41" i="23"/>
  <c r="V36" i="23"/>
  <c r="N36" i="23"/>
  <c r="O36" i="23" s="1"/>
  <c r="P36" i="23" s="1"/>
  <c r="Q36" i="23" s="1"/>
  <c r="R36" i="23" s="1"/>
  <c r="S36" i="39" l="1"/>
  <c r="X36" i="39" s="1" a="1"/>
  <c r="X36" i="39" s="1"/>
  <c r="E41" i="39"/>
  <c r="C42" i="39"/>
  <c r="D41" i="39"/>
  <c r="I41" i="39" s="1"/>
  <c r="V38" i="38"/>
  <c r="N38" i="38"/>
  <c r="O38" i="38" s="1"/>
  <c r="P38" i="38" s="1"/>
  <c r="Q38" i="38" s="1"/>
  <c r="R38" i="38" s="1"/>
  <c r="Y37" i="38" a="1"/>
  <c r="Y37" i="38" s="1"/>
  <c r="W37" i="38" a="1"/>
  <c r="W37" i="38" s="1"/>
  <c r="X37" i="38" a="1"/>
  <c r="X37" i="38" s="1"/>
  <c r="V38" i="37"/>
  <c r="N38" i="37"/>
  <c r="O38" i="37" s="1"/>
  <c r="P38" i="37" s="1"/>
  <c r="Q38" i="37" s="1"/>
  <c r="R38" i="37" s="1"/>
  <c r="E42" i="37"/>
  <c r="C43" i="37"/>
  <c r="D42" i="37"/>
  <c r="I42" i="37" s="1"/>
  <c r="Y37" i="37" a="1"/>
  <c r="Y37" i="37" s="1"/>
  <c r="X37" i="37" a="1"/>
  <c r="X37" i="37" s="1"/>
  <c r="W37" i="37" a="1"/>
  <c r="W37" i="37" s="1"/>
  <c r="C44" i="36"/>
  <c r="E43" i="36"/>
  <c r="D43" i="36"/>
  <c r="I43" i="36" s="1"/>
  <c r="M38" i="36"/>
  <c r="V37" i="36"/>
  <c r="Y36" i="36" a="1"/>
  <c r="Y36" i="36" s="1"/>
  <c r="M38" i="35"/>
  <c r="V37" i="35"/>
  <c r="W36" i="35" a="1"/>
  <c r="W36" i="35" s="1"/>
  <c r="C42" i="35"/>
  <c r="E41" i="35"/>
  <c r="D41" i="35"/>
  <c r="I41" i="35" s="1"/>
  <c r="Y36" i="35" a="1"/>
  <c r="Y36" i="35" s="1"/>
  <c r="Y36" i="34" a="1"/>
  <c r="Y36" i="34" s="1"/>
  <c r="S36" i="34"/>
  <c r="X36" i="34" a="1"/>
  <c r="X36" i="34" s="1"/>
  <c r="C42" i="34"/>
  <c r="E41" i="34"/>
  <c r="D41" i="34"/>
  <c r="I41" i="34" s="1"/>
  <c r="C44" i="33"/>
  <c r="E43" i="33"/>
  <c r="D43" i="33"/>
  <c r="I43" i="33" s="1"/>
  <c r="M36" i="33"/>
  <c r="V35" i="33"/>
  <c r="Y36" i="32" a="1"/>
  <c r="Y36" i="32" s="1"/>
  <c r="W36" i="32" a="1"/>
  <c r="W36" i="32" s="1"/>
  <c r="S36" i="32"/>
  <c r="X36" i="32" a="1"/>
  <c r="X36" i="32" s="1"/>
  <c r="E44" i="32"/>
  <c r="D44" i="32"/>
  <c r="I44" i="32" s="1"/>
  <c r="V35" i="31"/>
  <c r="M36" i="31"/>
  <c r="Y34" i="31" a="1"/>
  <c r="Y34" i="31" s="1"/>
  <c r="W34" i="31" a="1"/>
  <c r="W34" i="31" s="1"/>
  <c r="E41" i="31"/>
  <c r="C42" i="31"/>
  <c r="D41" i="31"/>
  <c r="I41" i="31" s="1"/>
  <c r="M38" i="30"/>
  <c r="V37" i="30"/>
  <c r="W36" i="30" a="1"/>
  <c r="W36" i="30" s="1"/>
  <c r="E41" i="30"/>
  <c r="C42" i="30"/>
  <c r="D41" i="30"/>
  <c r="I41" i="30" s="1"/>
  <c r="Y36" i="30" a="1"/>
  <c r="Y36" i="30" s="1"/>
  <c r="M38" i="29"/>
  <c r="V37" i="29"/>
  <c r="Y36" i="29" a="1"/>
  <c r="Y36" i="29" s="1"/>
  <c r="W36" i="29" a="1"/>
  <c r="W36" i="29" s="1"/>
  <c r="S36" i="28"/>
  <c r="X36" i="28" s="1" a="1"/>
  <c r="X36" i="28" s="1"/>
  <c r="E42" i="28"/>
  <c r="C43" i="28"/>
  <c r="D42" i="28"/>
  <c r="I42" i="28" s="1"/>
  <c r="M36" i="27"/>
  <c r="V35" i="27"/>
  <c r="Y34" i="27" a="1"/>
  <c r="Y34" i="27" s="1"/>
  <c r="W34" i="27" a="1"/>
  <c r="W34" i="27" s="1"/>
  <c r="S34" i="26"/>
  <c r="Y34" i="26" s="1" a="1"/>
  <c r="Y34" i="26" s="1"/>
  <c r="X34" i="26" a="1"/>
  <c r="X34" i="26" s="1"/>
  <c r="E44" i="26"/>
  <c r="D44" i="26"/>
  <c r="I44" i="26" s="1"/>
  <c r="W36" i="25" a="1"/>
  <c r="W36" i="25" s="1"/>
  <c r="S36" i="25"/>
  <c r="D41" i="25"/>
  <c r="I41" i="25" s="1"/>
  <c r="C42" i="25"/>
  <c r="E41" i="25"/>
  <c r="E41" i="24"/>
  <c r="D41" i="24"/>
  <c r="I41" i="24" s="1"/>
  <c r="C42" i="24"/>
  <c r="V37" i="24"/>
  <c r="M38" i="24"/>
  <c r="W36" i="24" a="1"/>
  <c r="W36" i="24" s="1"/>
  <c r="Y36" i="24" a="1"/>
  <c r="Y36" i="24" s="1"/>
  <c r="W36" i="23" a="1"/>
  <c r="W36" i="23" s="1"/>
  <c r="S36" i="23"/>
  <c r="X36" i="23" a="1"/>
  <c r="X36" i="23" s="1"/>
  <c r="C42" i="23"/>
  <c r="E41" i="23"/>
  <c r="D41" i="23"/>
  <c r="I41" i="23" s="1"/>
  <c r="C43" i="39" l="1"/>
  <c r="E42" i="39"/>
  <c r="D42" i="39"/>
  <c r="I42" i="39" s="1"/>
  <c r="M38" i="39"/>
  <c r="V37" i="39"/>
  <c r="Y36" i="39" a="1"/>
  <c r="Y36" i="39" s="1"/>
  <c r="W36" i="39" a="1"/>
  <c r="W36" i="39" s="1"/>
  <c r="W38" i="38" a="1"/>
  <c r="W38" i="38" s="1"/>
  <c r="X38" i="38" a="1"/>
  <c r="X38" i="38" s="1"/>
  <c r="S38" i="38"/>
  <c r="C44" i="37"/>
  <c r="D43" i="37"/>
  <c r="I43" i="37" s="1"/>
  <c r="E43" i="37"/>
  <c r="S38" i="37"/>
  <c r="Y38" i="37" a="1"/>
  <c r="Y38" i="37" s="1"/>
  <c r="W37" i="36" a="1"/>
  <c r="W37" i="36" s="1"/>
  <c r="Y37" i="36" a="1"/>
  <c r="Y37" i="36" s="1"/>
  <c r="X37" i="36" a="1"/>
  <c r="X37" i="36" s="1"/>
  <c r="N38" i="36"/>
  <c r="O38" i="36" s="1"/>
  <c r="P38" i="36" s="1"/>
  <c r="Q38" i="36" s="1"/>
  <c r="R38" i="36" s="1"/>
  <c r="V38" i="36"/>
  <c r="E44" i="36"/>
  <c r="D44" i="36"/>
  <c r="I44" i="36" s="1"/>
  <c r="C43" i="35"/>
  <c r="D42" i="35"/>
  <c r="I42" i="35" s="1"/>
  <c r="E42" i="35"/>
  <c r="Y37" i="35" a="1"/>
  <c r="Y37" i="35" s="1"/>
  <c r="X37" i="35" a="1"/>
  <c r="X37" i="35" s="1"/>
  <c r="W37" i="35" a="1"/>
  <c r="W37" i="35" s="1"/>
  <c r="V38" i="35"/>
  <c r="N38" i="35"/>
  <c r="O38" i="35" s="1"/>
  <c r="P38" i="35" s="1"/>
  <c r="Q38" i="35" s="1"/>
  <c r="R38" i="35" s="1"/>
  <c r="E42" i="34"/>
  <c r="D42" i="34"/>
  <c r="I42" i="34" s="1"/>
  <c r="C43" i="34"/>
  <c r="M38" i="34"/>
  <c r="V37" i="34"/>
  <c r="W36" i="34" a="1"/>
  <c r="W36" i="34" s="1"/>
  <c r="Y35" i="33" a="1"/>
  <c r="Y35" i="33" s="1"/>
  <c r="X35" i="33" a="1"/>
  <c r="X35" i="33" s="1"/>
  <c r="W35" i="33" a="1"/>
  <c r="W35" i="33" s="1"/>
  <c r="N36" i="33"/>
  <c r="O36" i="33" s="1"/>
  <c r="P36" i="33" s="1"/>
  <c r="Q36" i="33" s="1"/>
  <c r="R36" i="33" s="1"/>
  <c r="V36" i="33"/>
  <c r="E44" i="33"/>
  <c r="D44" i="33"/>
  <c r="I44" i="33" s="1"/>
  <c r="M38" i="32"/>
  <c r="V37" i="32"/>
  <c r="E42" i="31"/>
  <c r="C43" i="31"/>
  <c r="D42" i="31"/>
  <c r="I42" i="31" s="1"/>
  <c r="V36" i="31"/>
  <c r="N36" i="31"/>
  <c r="O36" i="31" s="1"/>
  <c r="P36" i="31" s="1"/>
  <c r="Q36" i="31" s="1"/>
  <c r="R36" i="31" s="1"/>
  <c r="X35" i="31" a="1"/>
  <c r="X35" i="31" s="1"/>
  <c r="W35" i="31" a="1"/>
  <c r="W35" i="31" s="1"/>
  <c r="Y35" i="31" a="1"/>
  <c r="Y35" i="31" s="1"/>
  <c r="C43" i="30"/>
  <c r="E42" i="30"/>
  <c r="D42" i="30"/>
  <c r="I42" i="30" s="1"/>
  <c r="Y37" i="30" a="1"/>
  <c r="Y37" i="30" s="1"/>
  <c r="X37" i="30" a="1"/>
  <c r="X37" i="30" s="1"/>
  <c r="W37" i="30" a="1"/>
  <c r="W37" i="30" s="1"/>
  <c r="V38" i="30"/>
  <c r="N38" i="30"/>
  <c r="O38" i="30" s="1"/>
  <c r="P38" i="30" s="1"/>
  <c r="Q38" i="30" s="1"/>
  <c r="R38" i="30" s="1"/>
  <c r="Y37" i="29" a="1"/>
  <c r="Y37" i="29" s="1"/>
  <c r="X37" i="29" a="1"/>
  <c r="X37" i="29" s="1"/>
  <c r="W37" i="29" a="1"/>
  <c r="W37" i="29" s="1"/>
  <c r="V38" i="29"/>
  <c r="N38" i="29"/>
  <c r="O38" i="29" s="1"/>
  <c r="P38" i="29" s="1"/>
  <c r="Q38" i="29" s="1"/>
  <c r="R38" i="29" s="1"/>
  <c r="C44" i="28"/>
  <c r="E43" i="28"/>
  <c r="D43" i="28"/>
  <c r="I43" i="28" s="1"/>
  <c r="M38" i="28"/>
  <c r="V37" i="28"/>
  <c r="W36" i="28" a="1"/>
  <c r="W36" i="28" s="1"/>
  <c r="Y36" i="28" a="1"/>
  <c r="Y36" i="28" s="1"/>
  <c r="Y35" i="27" a="1"/>
  <c r="Y35" i="27" s="1"/>
  <c r="X35" i="27" a="1"/>
  <c r="X35" i="27" s="1"/>
  <c r="W35" i="27" a="1"/>
  <c r="W35" i="27" s="1"/>
  <c r="V36" i="27"/>
  <c r="N36" i="27"/>
  <c r="O36" i="27" s="1"/>
  <c r="P36" i="27" s="1"/>
  <c r="Q36" i="27" s="1"/>
  <c r="R36" i="27" s="1"/>
  <c r="V35" i="26"/>
  <c r="M36" i="26"/>
  <c r="W34" i="26" a="1"/>
  <c r="W34" i="26" s="1"/>
  <c r="C43" i="25"/>
  <c r="D42" i="25"/>
  <c r="I42" i="25" s="1"/>
  <c r="E42" i="25"/>
  <c r="V37" i="25"/>
  <c r="M38" i="25"/>
  <c r="Y36" i="25" a="1"/>
  <c r="Y36" i="25" s="1"/>
  <c r="X36" i="25" a="1"/>
  <c r="X36" i="25" s="1"/>
  <c r="V38" i="24"/>
  <c r="N38" i="24"/>
  <c r="O38" i="24" s="1"/>
  <c r="P38" i="24" s="1"/>
  <c r="Q38" i="24" s="1"/>
  <c r="R38" i="24" s="1"/>
  <c r="Y37" i="24" a="1"/>
  <c r="Y37" i="24" s="1"/>
  <c r="X37" i="24" a="1"/>
  <c r="X37" i="24" s="1"/>
  <c r="W37" i="24" a="1"/>
  <c r="W37" i="24" s="1"/>
  <c r="E42" i="24"/>
  <c r="C43" i="24"/>
  <c r="D42" i="24"/>
  <c r="I42" i="24" s="1"/>
  <c r="E42" i="23"/>
  <c r="C43" i="23"/>
  <c r="D42" i="23"/>
  <c r="I42" i="23" s="1"/>
  <c r="M38" i="23"/>
  <c r="V37" i="23"/>
  <c r="Y36" i="23" a="1"/>
  <c r="Y36" i="23" s="1"/>
  <c r="Y37" i="39" l="1" a="1"/>
  <c r="Y37" i="39" s="1"/>
  <c r="X37" i="39" a="1"/>
  <c r="X37" i="39" s="1"/>
  <c r="W37" i="39" a="1"/>
  <c r="W37" i="39" s="1"/>
  <c r="V38" i="39"/>
  <c r="N38" i="39"/>
  <c r="O38" i="39" s="1"/>
  <c r="P38" i="39" s="1"/>
  <c r="Q38" i="39" s="1"/>
  <c r="R38" i="39" s="1"/>
  <c r="C44" i="39"/>
  <c r="E43" i="39"/>
  <c r="D43" i="39"/>
  <c r="I43" i="39" s="1"/>
  <c r="M40" i="38"/>
  <c r="V39" i="38"/>
  <c r="Y38" i="38" a="1"/>
  <c r="Y38" i="38" s="1"/>
  <c r="V39" i="37"/>
  <c r="M40" i="37"/>
  <c r="X38" i="37" a="1"/>
  <c r="X38" i="37" s="1"/>
  <c r="E44" i="37"/>
  <c r="D44" i="37"/>
  <c r="I44" i="37" s="1"/>
  <c r="W38" i="37" a="1"/>
  <c r="W38" i="37" s="1"/>
  <c r="W38" i="36" a="1"/>
  <c r="W38" i="36" s="1"/>
  <c r="S38" i="36"/>
  <c r="W38" i="35" a="1"/>
  <c r="W38" i="35" s="1"/>
  <c r="S38" i="35"/>
  <c r="X38" i="35" a="1"/>
  <c r="X38" i="35" s="1"/>
  <c r="E43" i="35"/>
  <c r="C44" i="35"/>
  <c r="D43" i="35"/>
  <c r="I43" i="35" s="1"/>
  <c r="Y38" i="35" a="1"/>
  <c r="Y38" i="35" s="1"/>
  <c r="Y37" i="34" a="1"/>
  <c r="Y37" i="34" s="1"/>
  <c r="W37" i="34" a="1"/>
  <c r="W37" i="34" s="1"/>
  <c r="X37" i="34" a="1"/>
  <c r="X37" i="34" s="1"/>
  <c r="N38" i="34"/>
  <c r="O38" i="34" s="1"/>
  <c r="P38" i="34" s="1"/>
  <c r="Q38" i="34" s="1"/>
  <c r="R38" i="34" s="1"/>
  <c r="V38" i="34"/>
  <c r="D43" i="34"/>
  <c r="I43" i="34" s="1"/>
  <c r="C44" i="34"/>
  <c r="E43" i="34"/>
  <c r="Y36" i="33" a="1"/>
  <c r="Y36" i="33" s="1"/>
  <c r="S36" i="33"/>
  <c r="X36" i="33" a="1"/>
  <c r="X36" i="33" s="1"/>
  <c r="Y37" i="32" a="1"/>
  <c r="Y37" i="32" s="1"/>
  <c r="X37" i="32" a="1"/>
  <c r="X37" i="32" s="1"/>
  <c r="W37" i="32" a="1"/>
  <c r="W37" i="32" s="1"/>
  <c r="V38" i="32"/>
  <c r="N38" i="32"/>
  <c r="O38" i="32" s="1"/>
  <c r="P38" i="32" s="1"/>
  <c r="Q38" i="32" s="1"/>
  <c r="R38" i="32" s="1"/>
  <c r="S36" i="31"/>
  <c r="X36" i="31" a="1"/>
  <c r="X36" i="31" s="1"/>
  <c r="Y36" i="31" a="1"/>
  <c r="Y36" i="31" s="1"/>
  <c r="C44" i="31"/>
  <c r="E43" i="31"/>
  <c r="D43" i="31"/>
  <c r="I43" i="31" s="1"/>
  <c r="X38" i="30" a="1"/>
  <c r="X38" i="30" s="1"/>
  <c r="S38" i="30"/>
  <c r="C44" i="30"/>
  <c r="E43" i="30"/>
  <c r="D43" i="30"/>
  <c r="I43" i="30" s="1"/>
  <c r="X38" i="29" a="1"/>
  <c r="X38" i="29" s="1"/>
  <c r="S38" i="29"/>
  <c r="W38" i="29" a="1"/>
  <c r="W38" i="29" s="1"/>
  <c r="X37" i="28" a="1"/>
  <c r="X37" i="28" s="1"/>
  <c r="W37" i="28" a="1"/>
  <c r="W37" i="28" s="1"/>
  <c r="Y37" i="28" a="1"/>
  <c r="Y37" i="28" s="1"/>
  <c r="N38" i="28"/>
  <c r="O38" i="28" s="1"/>
  <c r="P38" i="28" s="1"/>
  <c r="Q38" i="28" s="1"/>
  <c r="R38" i="28" s="1"/>
  <c r="V38" i="28"/>
  <c r="E44" i="28"/>
  <c r="D44" i="28"/>
  <c r="I44" i="28" s="1"/>
  <c r="S36" i="27"/>
  <c r="W36" i="27" s="1" a="1"/>
  <c r="W36" i="27" s="1"/>
  <c r="X36" i="27" a="1"/>
  <c r="X36" i="27" s="1"/>
  <c r="V36" i="26"/>
  <c r="N36" i="26"/>
  <c r="O36" i="26" s="1"/>
  <c r="P36" i="26" s="1"/>
  <c r="Q36" i="26" s="1"/>
  <c r="R36" i="26" s="1"/>
  <c r="X35" i="26" a="1"/>
  <c r="X35" i="26" s="1"/>
  <c r="Y35" i="26" a="1"/>
  <c r="Y35" i="26" s="1"/>
  <c r="W35" i="26" a="1"/>
  <c r="W35" i="26" s="1"/>
  <c r="N38" i="25"/>
  <c r="O38" i="25" s="1"/>
  <c r="P38" i="25" s="1"/>
  <c r="Q38" i="25" s="1"/>
  <c r="R38" i="25" s="1"/>
  <c r="V38" i="25"/>
  <c r="Y37" i="25" a="1"/>
  <c r="Y37" i="25" s="1"/>
  <c r="W37" i="25" a="1"/>
  <c r="W37" i="25" s="1"/>
  <c r="X37" i="25" a="1"/>
  <c r="X37" i="25" s="1"/>
  <c r="C44" i="25"/>
  <c r="D43" i="25"/>
  <c r="I43" i="25" s="1"/>
  <c r="E43" i="25"/>
  <c r="E43" i="24"/>
  <c r="D43" i="24"/>
  <c r="I43" i="24" s="1"/>
  <c r="C44" i="24"/>
  <c r="S38" i="24"/>
  <c r="X38" i="24" a="1"/>
  <c r="X38" i="24" s="1"/>
  <c r="W38" i="24" a="1"/>
  <c r="W38" i="24" s="1"/>
  <c r="X37" i="23" a="1"/>
  <c r="X37" i="23" s="1"/>
  <c r="Y37" i="23" a="1"/>
  <c r="Y37" i="23" s="1"/>
  <c r="W37" i="23" a="1"/>
  <c r="W37" i="23" s="1"/>
  <c r="V38" i="23"/>
  <c r="N38" i="23"/>
  <c r="O38" i="23" s="1"/>
  <c r="P38" i="23" s="1"/>
  <c r="Q38" i="23" s="1"/>
  <c r="R38" i="23" s="1"/>
  <c r="E43" i="23"/>
  <c r="C44" i="23"/>
  <c r="D43" i="23"/>
  <c r="I43" i="23" s="1"/>
  <c r="S38" i="39" l="1"/>
  <c r="X38" i="39" a="1"/>
  <c r="X38" i="39" s="1"/>
  <c r="W38" i="39" a="1"/>
  <c r="W38" i="39" s="1"/>
  <c r="E44" i="39"/>
  <c r="D44" i="39"/>
  <c r="I44" i="39" s="1"/>
  <c r="Y38" i="39" a="1"/>
  <c r="Y38" i="39" s="1"/>
  <c r="V40" i="38"/>
  <c r="N40" i="38"/>
  <c r="O40" i="38" s="1"/>
  <c r="P40" i="38" s="1"/>
  <c r="Q40" i="38" s="1"/>
  <c r="R40" i="38" s="1"/>
  <c r="W39" i="38" a="1"/>
  <c r="W39" i="38" s="1"/>
  <c r="X39" i="38" a="1"/>
  <c r="X39" i="38" s="1"/>
  <c r="Y39" i="38" a="1"/>
  <c r="Y39" i="38" s="1"/>
  <c r="N40" i="37"/>
  <c r="O40" i="37" s="1"/>
  <c r="P40" i="37" s="1"/>
  <c r="Q40" i="37" s="1"/>
  <c r="R40" i="37" s="1"/>
  <c r="V40" i="37"/>
  <c r="Y39" i="37" a="1"/>
  <c r="Y39" i="37" s="1"/>
  <c r="W39" i="37" a="1"/>
  <c r="W39" i="37" s="1"/>
  <c r="X39" i="37" a="1"/>
  <c r="X39" i="37" s="1"/>
  <c r="V39" i="36"/>
  <c r="M40" i="36"/>
  <c r="Y38" i="36" a="1"/>
  <c r="Y38" i="36" s="1"/>
  <c r="X38" i="36" a="1"/>
  <c r="X38" i="36" s="1"/>
  <c r="E44" i="35"/>
  <c r="D44" i="35"/>
  <c r="I44" i="35" s="1"/>
  <c r="V39" i="35"/>
  <c r="M40" i="35"/>
  <c r="S38" i="34"/>
  <c r="X38" i="34" a="1"/>
  <c r="X38" i="34" s="1"/>
  <c r="D44" i="34"/>
  <c r="I44" i="34" s="1"/>
  <c r="E44" i="34"/>
  <c r="V37" i="33"/>
  <c r="M38" i="33"/>
  <c r="W36" i="33" a="1"/>
  <c r="W36" i="33" s="1"/>
  <c r="S38" i="32"/>
  <c r="M38" i="31"/>
  <c r="V37" i="31"/>
  <c r="E44" i="31"/>
  <c r="D44" i="31"/>
  <c r="I44" i="31" s="1"/>
  <c r="W36" i="31" a="1"/>
  <c r="W36" i="31" s="1"/>
  <c r="E44" i="30"/>
  <c r="D44" i="30"/>
  <c r="I44" i="30" s="1"/>
  <c r="M40" i="30"/>
  <c r="V39" i="30"/>
  <c r="W38" i="30" a="1"/>
  <c r="W38" i="30" s="1"/>
  <c r="Y38" i="30" a="1"/>
  <c r="Y38" i="30" s="1"/>
  <c r="V39" i="29"/>
  <c r="M40" i="29"/>
  <c r="Y38" i="29" a="1"/>
  <c r="Y38" i="29" s="1"/>
  <c r="S38" i="28"/>
  <c r="M38" i="27"/>
  <c r="V37" i="27"/>
  <c r="Y36" i="27" a="1"/>
  <c r="Y36" i="27" s="1"/>
  <c r="S36" i="26"/>
  <c r="X36" i="26" a="1"/>
  <c r="X36" i="26" s="1"/>
  <c r="D44" i="25"/>
  <c r="I44" i="25" s="1"/>
  <c r="E44" i="25"/>
  <c r="S38" i="25"/>
  <c r="X38" i="25" a="1"/>
  <c r="X38" i="25" s="1"/>
  <c r="M40" i="24"/>
  <c r="V39" i="24"/>
  <c r="Y38" i="24" a="1"/>
  <c r="Y38" i="24" s="1"/>
  <c r="E44" i="24"/>
  <c r="D44" i="24"/>
  <c r="I44" i="24" s="1"/>
  <c r="E44" i="23"/>
  <c r="D44" i="23"/>
  <c r="I44" i="23" s="1"/>
  <c r="S38" i="23"/>
  <c r="Y38" i="23" a="1"/>
  <c r="Y38" i="23" s="1"/>
  <c r="M40" i="39" l="1"/>
  <c r="V39" i="39"/>
  <c r="S40" i="38"/>
  <c r="X40" i="38" a="1"/>
  <c r="X40" i="38" s="1"/>
  <c r="S40" i="37"/>
  <c r="W40" i="37" s="1" a="1"/>
  <c r="W40" i="37" s="1"/>
  <c r="X40" i="37" a="1"/>
  <c r="X40" i="37" s="1"/>
  <c r="N40" i="36"/>
  <c r="O40" i="36" s="1"/>
  <c r="P40" i="36" s="1"/>
  <c r="Q40" i="36" s="1"/>
  <c r="R40" i="36" s="1"/>
  <c r="V40" i="36"/>
  <c r="Y39" i="36" a="1"/>
  <c r="Y39" i="36" s="1"/>
  <c r="W39" i="36" a="1"/>
  <c r="W39" i="36" s="1"/>
  <c r="X39" i="36" a="1"/>
  <c r="X39" i="36" s="1"/>
  <c r="V40" i="35"/>
  <c r="N40" i="35"/>
  <c r="O40" i="35" s="1"/>
  <c r="P40" i="35" s="1"/>
  <c r="Q40" i="35" s="1"/>
  <c r="R40" i="35" s="1"/>
  <c r="X39" i="35" a="1"/>
  <c r="X39" i="35" s="1"/>
  <c r="W39" i="35" a="1"/>
  <c r="W39" i="35" s="1"/>
  <c r="Y39" i="35" a="1"/>
  <c r="Y39" i="35" s="1"/>
  <c r="V39" i="34"/>
  <c r="M40" i="34"/>
  <c r="Y38" i="34" a="1"/>
  <c r="Y38" i="34" s="1"/>
  <c r="W38" i="34" a="1"/>
  <c r="W38" i="34" s="1"/>
  <c r="N38" i="33"/>
  <c r="O38" i="33" s="1"/>
  <c r="P38" i="33" s="1"/>
  <c r="Q38" i="33" s="1"/>
  <c r="R38" i="33" s="1"/>
  <c r="V38" i="33"/>
  <c r="W37" i="33" a="1"/>
  <c r="W37" i="33" s="1"/>
  <c r="Y37" i="33" a="1"/>
  <c r="Y37" i="33" s="1"/>
  <c r="X37" i="33" a="1"/>
  <c r="X37" i="33" s="1"/>
  <c r="M40" i="32"/>
  <c r="V39" i="32"/>
  <c r="X38" i="32" a="1"/>
  <c r="X38" i="32" s="1"/>
  <c r="Y38" i="32" a="1"/>
  <c r="Y38" i="32" s="1"/>
  <c r="W38" i="32" a="1"/>
  <c r="W38" i="32" s="1"/>
  <c r="W37" i="31" a="1"/>
  <c r="W37" i="31" s="1"/>
  <c r="Y37" i="31" a="1"/>
  <c r="Y37" i="31" s="1"/>
  <c r="X37" i="31" a="1"/>
  <c r="X37" i="31" s="1"/>
  <c r="V38" i="31"/>
  <c r="N38" i="31"/>
  <c r="O38" i="31" s="1"/>
  <c r="P38" i="31" s="1"/>
  <c r="Q38" i="31" s="1"/>
  <c r="R38" i="31" s="1"/>
  <c r="Y39" i="30" a="1"/>
  <c r="Y39" i="30" s="1"/>
  <c r="X39" i="30" a="1"/>
  <c r="X39" i="30" s="1"/>
  <c r="W39" i="30" a="1"/>
  <c r="W39" i="30" s="1"/>
  <c r="V40" i="30"/>
  <c r="N40" i="30"/>
  <c r="O40" i="30" s="1"/>
  <c r="P40" i="30" s="1"/>
  <c r="Q40" i="30" s="1"/>
  <c r="R40" i="30" s="1"/>
  <c r="N40" i="29"/>
  <c r="O40" i="29" s="1"/>
  <c r="P40" i="29" s="1"/>
  <c r="Q40" i="29" s="1"/>
  <c r="R40" i="29" s="1"/>
  <c r="V40" i="29"/>
  <c r="W39" i="29" a="1"/>
  <c r="W39" i="29" s="1"/>
  <c r="X39" i="29" a="1"/>
  <c r="X39" i="29" s="1"/>
  <c r="Y39" i="29" a="1"/>
  <c r="Y39" i="29" s="1"/>
  <c r="M40" i="28"/>
  <c r="V39" i="28"/>
  <c r="Y38" i="28" a="1"/>
  <c r="Y38" i="28" s="1"/>
  <c r="W38" i="28" a="1"/>
  <c r="W38" i="28" s="1"/>
  <c r="X38" i="28" a="1"/>
  <c r="X38" i="28" s="1"/>
  <c r="V38" i="27"/>
  <c r="N38" i="27"/>
  <c r="O38" i="27" s="1"/>
  <c r="P38" i="27" s="1"/>
  <c r="Q38" i="27" s="1"/>
  <c r="R38" i="27" s="1"/>
  <c r="X37" i="27" a="1"/>
  <c r="X37" i="27" s="1"/>
  <c r="Y37" i="27" a="1"/>
  <c r="Y37" i="27" s="1"/>
  <c r="W37" i="27" a="1"/>
  <c r="W37" i="27" s="1"/>
  <c r="V37" i="26"/>
  <c r="M38" i="26"/>
  <c r="Y36" i="26" a="1"/>
  <c r="Y36" i="26" s="1"/>
  <c r="W36" i="26" a="1"/>
  <c r="W36" i="26" s="1"/>
  <c r="V39" i="25"/>
  <c r="M40" i="25"/>
  <c r="W38" i="25" a="1"/>
  <c r="W38" i="25" s="1"/>
  <c r="Y38" i="25" a="1"/>
  <c r="Y38" i="25" s="1"/>
  <c r="Y39" i="24" a="1"/>
  <c r="Y39" i="24" s="1"/>
  <c r="X39" i="24" a="1"/>
  <c r="X39" i="24" s="1"/>
  <c r="W39" i="24" a="1"/>
  <c r="W39" i="24" s="1"/>
  <c r="V40" i="24"/>
  <c r="N40" i="24"/>
  <c r="O40" i="24" s="1"/>
  <c r="P40" i="24" s="1"/>
  <c r="Q40" i="24" s="1"/>
  <c r="R40" i="24" s="1"/>
  <c r="V39" i="23"/>
  <c r="M40" i="23"/>
  <c r="X38" i="23" a="1"/>
  <c r="X38" i="23" s="1"/>
  <c r="W38" i="23" a="1"/>
  <c r="W38" i="23" s="1"/>
  <c r="Y39" i="39" l="1" a="1"/>
  <c r="Y39" i="39" s="1"/>
  <c r="X39" i="39" a="1"/>
  <c r="X39" i="39" s="1"/>
  <c r="W39" i="39" a="1"/>
  <c r="W39" i="39" s="1"/>
  <c r="V40" i="39"/>
  <c r="N40" i="39"/>
  <c r="O40" i="39" s="1"/>
  <c r="P40" i="39" s="1"/>
  <c r="Q40" i="39" s="1"/>
  <c r="R40" i="39" s="1"/>
  <c r="V41" i="38"/>
  <c r="M42" i="38"/>
  <c r="Y40" i="38" a="1"/>
  <c r="Y40" i="38" s="1"/>
  <c r="W40" i="38" a="1"/>
  <c r="W40" i="38" s="1"/>
  <c r="M42" i="37"/>
  <c r="V41" i="37"/>
  <c r="Y40" i="37" a="1"/>
  <c r="Y40" i="37" s="1"/>
  <c r="Y40" i="36" a="1"/>
  <c r="Y40" i="36" s="1"/>
  <c r="W40" i="36" a="1"/>
  <c r="W40" i="36" s="1"/>
  <c r="S40" i="36"/>
  <c r="X40" i="36" a="1"/>
  <c r="X40" i="36" s="1"/>
  <c r="S40" i="35"/>
  <c r="V40" i="34"/>
  <c r="N40" i="34"/>
  <c r="O40" i="34" s="1"/>
  <c r="P40" i="34" s="1"/>
  <c r="Q40" i="34" s="1"/>
  <c r="R40" i="34" s="1"/>
  <c r="Y39" i="34" a="1"/>
  <c r="Y39" i="34" s="1"/>
  <c r="X39" i="34" a="1"/>
  <c r="X39" i="34" s="1"/>
  <c r="W39" i="34" a="1"/>
  <c r="W39" i="34" s="1"/>
  <c r="S38" i="33"/>
  <c r="X38" i="33" a="1"/>
  <c r="X38" i="33" s="1"/>
  <c r="N40" i="32"/>
  <c r="O40" i="32" s="1"/>
  <c r="P40" i="32" s="1"/>
  <c r="Q40" i="32" s="1"/>
  <c r="R40" i="32" s="1"/>
  <c r="V40" i="32"/>
  <c r="W39" i="32" a="1"/>
  <c r="W39" i="32" s="1"/>
  <c r="Y39" i="32" a="1"/>
  <c r="Y39" i="32" s="1"/>
  <c r="X39" i="32" a="1"/>
  <c r="X39" i="32" s="1"/>
  <c r="S38" i="31"/>
  <c r="X38" i="31" a="1"/>
  <c r="X38" i="31" s="1"/>
  <c r="W38" i="31" a="1"/>
  <c r="W38" i="31" s="1"/>
  <c r="S40" i="30"/>
  <c r="S40" i="29"/>
  <c r="X39" i="28" a="1"/>
  <c r="X39" i="28" s="1"/>
  <c r="Y39" i="28" a="1"/>
  <c r="Y39" i="28" s="1"/>
  <c r="W39" i="28" a="1"/>
  <c r="W39" i="28" s="1"/>
  <c r="N40" i="28"/>
  <c r="O40" i="28" s="1"/>
  <c r="P40" i="28" s="1"/>
  <c r="Q40" i="28" s="1"/>
  <c r="R40" i="28" s="1"/>
  <c r="V40" i="28"/>
  <c r="S38" i="27"/>
  <c r="V38" i="26"/>
  <c r="N38" i="26"/>
  <c r="O38" i="26" s="1"/>
  <c r="P38" i="26" s="1"/>
  <c r="Q38" i="26" s="1"/>
  <c r="R38" i="26" s="1"/>
  <c r="Y37" i="26" a="1"/>
  <c r="Y37" i="26" s="1"/>
  <c r="X37" i="26" a="1"/>
  <c r="X37" i="26" s="1"/>
  <c r="W37" i="26" a="1"/>
  <c r="W37" i="26" s="1"/>
  <c r="N40" i="25"/>
  <c r="O40" i="25" s="1"/>
  <c r="P40" i="25" s="1"/>
  <c r="Q40" i="25" s="1"/>
  <c r="R40" i="25" s="1"/>
  <c r="V40" i="25"/>
  <c r="W39" i="25" a="1"/>
  <c r="W39" i="25" s="1"/>
  <c r="X39" i="25" a="1"/>
  <c r="X39" i="25" s="1"/>
  <c r="Y39" i="25" a="1"/>
  <c r="Y39" i="25" s="1"/>
  <c r="W40" i="24" a="1"/>
  <c r="W40" i="24" s="1"/>
  <c r="X40" i="24" a="1"/>
  <c r="X40" i="24" s="1"/>
  <c r="S40" i="24"/>
  <c r="V40" i="23"/>
  <c r="N40" i="23"/>
  <c r="O40" i="23" s="1"/>
  <c r="P40" i="23" s="1"/>
  <c r="Q40" i="23" s="1"/>
  <c r="R40" i="23" s="1"/>
  <c r="Y39" i="23" a="1"/>
  <c r="Y39" i="23" s="1"/>
  <c r="X39" i="23" a="1"/>
  <c r="X39" i="23" s="1"/>
  <c r="W39" i="23" a="1"/>
  <c r="W39" i="23" s="1"/>
  <c r="W40" i="39" l="1" a="1"/>
  <c r="W40" i="39" s="1"/>
  <c r="S40" i="39"/>
  <c r="X40" i="39" a="1"/>
  <c r="X40" i="39" s="1"/>
  <c r="N42" i="38"/>
  <c r="O42" i="38" s="1"/>
  <c r="P42" i="38" s="1"/>
  <c r="Q42" i="38" s="1"/>
  <c r="R42" i="38" s="1"/>
  <c r="V42" i="38"/>
  <c r="X41" i="38" a="1"/>
  <c r="X41" i="38" s="1"/>
  <c r="W41" i="38" a="1"/>
  <c r="W41" i="38" s="1"/>
  <c r="Y41" i="38" a="1"/>
  <c r="Y41" i="38" s="1"/>
  <c r="X41" i="37" a="1"/>
  <c r="X41" i="37" s="1"/>
  <c r="W41" i="37" a="1"/>
  <c r="W41" i="37" s="1"/>
  <c r="Y41" i="37" a="1"/>
  <c r="Y41" i="37" s="1"/>
  <c r="N42" i="37"/>
  <c r="O42" i="37" s="1"/>
  <c r="P42" i="37" s="1"/>
  <c r="Q42" i="37" s="1"/>
  <c r="R42" i="37" s="1"/>
  <c r="V42" i="37"/>
  <c r="M42" i="36"/>
  <c r="V41" i="36"/>
  <c r="M42" i="35"/>
  <c r="V41" i="35"/>
  <c r="Y40" i="35" a="1"/>
  <c r="Y40" i="35" s="1"/>
  <c r="X40" i="35" a="1"/>
  <c r="X40" i="35" s="1"/>
  <c r="W40" i="35" a="1"/>
  <c r="W40" i="35" s="1"/>
  <c r="S40" i="34"/>
  <c r="Y40" i="34" a="1"/>
  <c r="Y40" i="34" s="1"/>
  <c r="M40" i="33"/>
  <c r="V39" i="33"/>
  <c r="Y38" i="33" a="1"/>
  <c r="Y38" i="33" s="1"/>
  <c r="W38" i="33" a="1"/>
  <c r="W38" i="33" s="1"/>
  <c r="S40" i="32"/>
  <c r="V39" i="31"/>
  <c r="M40" i="31"/>
  <c r="Y38" i="31" a="1"/>
  <c r="Y38" i="31" s="1"/>
  <c r="V41" i="30"/>
  <c r="M42" i="30"/>
  <c r="X40" i="30" a="1"/>
  <c r="X40" i="30" s="1"/>
  <c r="W40" i="30" a="1"/>
  <c r="W40" i="30" s="1"/>
  <c r="Y40" i="30" a="1"/>
  <c r="Y40" i="30" s="1"/>
  <c r="M42" i="29"/>
  <c r="V41" i="29"/>
  <c r="W40" i="29" a="1"/>
  <c r="W40" i="29" s="1"/>
  <c r="X40" i="29" a="1"/>
  <c r="X40" i="29" s="1"/>
  <c r="Y40" i="29" a="1"/>
  <c r="Y40" i="29" s="1"/>
  <c r="X40" i="28" a="1"/>
  <c r="X40" i="28" s="1"/>
  <c r="S40" i="28"/>
  <c r="V39" i="27"/>
  <c r="M40" i="27"/>
  <c r="Y38" i="27" a="1"/>
  <c r="Y38" i="27" s="1"/>
  <c r="X38" i="27" a="1"/>
  <c r="X38" i="27" s="1"/>
  <c r="W38" i="27" a="1"/>
  <c r="W38" i="27" s="1"/>
  <c r="S38" i="26"/>
  <c r="X38" i="26" a="1"/>
  <c r="X38" i="26" s="1"/>
  <c r="Y40" i="25" a="1"/>
  <c r="Y40" i="25" s="1"/>
  <c r="W40" i="25" a="1"/>
  <c r="W40" i="25" s="1"/>
  <c r="S40" i="25"/>
  <c r="X40" i="25" a="1"/>
  <c r="X40" i="25" s="1"/>
  <c r="M42" i="24"/>
  <c r="V41" i="24"/>
  <c r="Y40" i="24" a="1"/>
  <c r="Y40" i="24" s="1"/>
  <c r="S40" i="23"/>
  <c r="M42" i="39" l="1"/>
  <c r="V41" i="39"/>
  <c r="Y40" i="39" a="1"/>
  <c r="Y40" i="39" s="1"/>
  <c r="S42" i="38"/>
  <c r="X42" i="38" a="1"/>
  <c r="X42" i="38" s="1"/>
  <c r="S42" i="37"/>
  <c r="Y42" i="37" s="1" a="1"/>
  <c r="Y42" i="37" s="1"/>
  <c r="W41" i="36" a="1"/>
  <c r="W41" i="36" s="1"/>
  <c r="Y41" i="36" a="1"/>
  <c r="Y41" i="36" s="1"/>
  <c r="X41" i="36" a="1"/>
  <c r="X41" i="36" s="1"/>
  <c r="N42" i="36"/>
  <c r="O42" i="36" s="1"/>
  <c r="P42" i="36" s="1"/>
  <c r="Q42" i="36" s="1"/>
  <c r="R42" i="36" s="1"/>
  <c r="V42" i="36"/>
  <c r="Y41" i="35" a="1"/>
  <c r="Y41" i="35" s="1"/>
  <c r="X41" i="35" a="1"/>
  <c r="X41" i="35" s="1"/>
  <c r="W41" i="35" a="1"/>
  <c r="W41" i="35" s="1"/>
  <c r="V42" i="35"/>
  <c r="N42" i="35"/>
  <c r="O42" i="35" s="1"/>
  <c r="P42" i="35" s="1"/>
  <c r="Q42" i="35" s="1"/>
  <c r="R42" i="35" s="1"/>
  <c r="M42" i="34"/>
  <c r="V41" i="34"/>
  <c r="X40" i="34" a="1"/>
  <c r="X40" i="34" s="1"/>
  <c r="W40" i="34" a="1"/>
  <c r="W40" i="34" s="1"/>
  <c r="Y39" i="33" a="1"/>
  <c r="Y39" i="33" s="1"/>
  <c r="W39" i="33" a="1"/>
  <c r="W39" i="33" s="1"/>
  <c r="X39" i="33" a="1"/>
  <c r="X39" i="33" s="1"/>
  <c r="N40" i="33"/>
  <c r="O40" i="33" s="1"/>
  <c r="P40" i="33" s="1"/>
  <c r="Q40" i="33" s="1"/>
  <c r="R40" i="33" s="1"/>
  <c r="V40" i="33"/>
  <c r="M42" i="32"/>
  <c r="V41" i="32"/>
  <c r="W40" i="32" a="1"/>
  <c r="W40" i="32" s="1"/>
  <c r="X40" i="32" a="1"/>
  <c r="X40" i="32" s="1"/>
  <c r="Y40" i="32" a="1"/>
  <c r="Y40" i="32" s="1"/>
  <c r="V40" i="31"/>
  <c r="N40" i="31"/>
  <c r="O40" i="31" s="1"/>
  <c r="P40" i="31" s="1"/>
  <c r="Q40" i="31" s="1"/>
  <c r="R40" i="31" s="1"/>
  <c r="Y39" i="31" a="1"/>
  <c r="Y39" i="31" s="1"/>
  <c r="X39" i="31" a="1"/>
  <c r="X39" i="31" s="1"/>
  <c r="W39" i="31" a="1"/>
  <c r="W39" i="31" s="1"/>
  <c r="V42" i="30"/>
  <c r="N42" i="30"/>
  <c r="O42" i="30" s="1"/>
  <c r="P42" i="30" s="1"/>
  <c r="Q42" i="30" s="1"/>
  <c r="R42" i="30" s="1"/>
  <c r="Y41" i="30" a="1"/>
  <c r="Y41" i="30" s="1"/>
  <c r="X41" i="30" a="1"/>
  <c r="X41" i="30" s="1"/>
  <c r="W41" i="30" a="1"/>
  <c r="W41" i="30" s="1"/>
  <c r="X41" i="29" a="1"/>
  <c r="X41" i="29" s="1"/>
  <c r="Y41" i="29" a="1"/>
  <c r="Y41" i="29" s="1"/>
  <c r="W41" i="29" a="1"/>
  <c r="W41" i="29" s="1"/>
  <c r="V42" i="29"/>
  <c r="N42" i="29"/>
  <c r="O42" i="29" s="1"/>
  <c r="P42" i="29" s="1"/>
  <c r="Q42" i="29" s="1"/>
  <c r="R42" i="29" s="1"/>
  <c r="V41" i="28"/>
  <c r="M42" i="28"/>
  <c r="Y40" i="28" a="1"/>
  <c r="Y40" i="28" s="1"/>
  <c r="W40" i="28" a="1"/>
  <c r="W40" i="28" s="1"/>
  <c r="V40" i="27"/>
  <c r="N40" i="27"/>
  <c r="O40" i="27" s="1"/>
  <c r="P40" i="27" s="1"/>
  <c r="Q40" i="27" s="1"/>
  <c r="R40" i="27" s="1"/>
  <c r="X39" i="27" a="1"/>
  <c r="X39" i="27" s="1"/>
  <c r="W39" i="27" a="1"/>
  <c r="W39" i="27" s="1"/>
  <c r="Y39" i="27" a="1"/>
  <c r="Y39" i="27" s="1"/>
  <c r="V39" i="26"/>
  <c r="M40" i="26"/>
  <c r="W38" i="26" a="1"/>
  <c r="W38" i="26" s="1"/>
  <c r="Y38" i="26" a="1"/>
  <c r="Y38" i="26" s="1"/>
  <c r="V41" i="25"/>
  <c r="M42" i="25"/>
  <c r="W41" i="24" a="1"/>
  <c r="W41" i="24" s="1"/>
  <c r="Y41" i="24" a="1"/>
  <c r="Y41" i="24" s="1"/>
  <c r="X41" i="24" a="1"/>
  <c r="X41" i="24" s="1"/>
  <c r="N42" i="24"/>
  <c r="O42" i="24" s="1"/>
  <c r="P42" i="24" s="1"/>
  <c r="Q42" i="24" s="1"/>
  <c r="R42" i="24" s="1"/>
  <c r="V42" i="24"/>
  <c r="M42" i="23"/>
  <c r="V41" i="23"/>
  <c r="Y40" i="23" a="1"/>
  <c r="Y40" i="23" s="1"/>
  <c r="X40" i="23" a="1"/>
  <c r="X40" i="23" s="1"/>
  <c r="W40" i="23" a="1"/>
  <c r="W40" i="23" s="1"/>
  <c r="Y41" i="39" l="1" a="1"/>
  <c r="Y41" i="39" s="1"/>
  <c r="W41" i="39" a="1"/>
  <c r="W41" i="39" s="1"/>
  <c r="X41" i="39" a="1"/>
  <c r="X41" i="39" s="1"/>
  <c r="V42" i="39"/>
  <c r="N42" i="39"/>
  <c r="O42" i="39" s="1"/>
  <c r="P42" i="39" s="1"/>
  <c r="Q42" i="39" s="1"/>
  <c r="R42" i="39" s="1"/>
  <c r="M44" i="38"/>
  <c r="V43" i="38"/>
  <c r="W42" i="38" a="1"/>
  <c r="W42" i="38" s="1"/>
  <c r="Y42" i="38" a="1"/>
  <c r="Y42" i="38" s="1"/>
  <c r="V43" i="37"/>
  <c r="M44" i="37"/>
  <c r="X42" i="37" a="1"/>
  <c r="X42" i="37" s="1"/>
  <c r="W42" i="37" a="1"/>
  <c r="W42" i="37" s="1"/>
  <c r="S42" i="36"/>
  <c r="X42" i="36" a="1"/>
  <c r="X42" i="36" s="1"/>
  <c r="S42" i="35"/>
  <c r="X42" i="35" a="1"/>
  <c r="X42" i="35" s="1"/>
  <c r="Y42" i="35" a="1"/>
  <c r="Y42" i="35" s="1"/>
  <c r="W41" i="34" a="1"/>
  <c r="W41" i="34" s="1"/>
  <c r="X41" i="34" a="1"/>
  <c r="X41" i="34" s="1"/>
  <c r="Y41" i="34" a="1"/>
  <c r="Y41" i="34" s="1"/>
  <c r="N42" i="34"/>
  <c r="O42" i="34" s="1"/>
  <c r="P42" i="34" s="1"/>
  <c r="Q42" i="34" s="1"/>
  <c r="R42" i="34" s="1"/>
  <c r="V42" i="34"/>
  <c r="S40" i="33"/>
  <c r="Y40" i="33" s="1" a="1"/>
  <c r="Y40" i="33" s="1"/>
  <c r="X40" i="33" a="1"/>
  <c r="X40" i="33" s="1"/>
  <c r="X41" i="32" a="1"/>
  <c r="X41" i="32" s="1"/>
  <c r="W41" i="32" a="1"/>
  <c r="W41" i="32" s="1"/>
  <c r="Y41" i="32" a="1"/>
  <c r="Y41" i="32" s="1"/>
  <c r="V42" i="32"/>
  <c r="N42" i="32"/>
  <c r="O42" i="32" s="1"/>
  <c r="P42" i="32" s="1"/>
  <c r="Q42" i="32" s="1"/>
  <c r="R42" i="32" s="1"/>
  <c r="S40" i="31"/>
  <c r="X40" i="31" a="1"/>
  <c r="X40" i="31" s="1"/>
  <c r="S42" i="30"/>
  <c r="X42" i="30" a="1"/>
  <c r="X42" i="30" s="1"/>
  <c r="Y42" i="30" a="1"/>
  <c r="Y42" i="30" s="1"/>
  <c r="W42" i="30" a="1"/>
  <c r="W42" i="30" s="1"/>
  <c r="S42" i="29"/>
  <c r="X42" i="29" a="1"/>
  <c r="X42" i="29" s="1"/>
  <c r="W42" i="29" a="1"/>
  <c r="W42" i="29" s="1"/>
  <c r="Y42" i="29" a="1"/>
  <c r="Y42" i="29" s="1"/>
  <c r="V42" i="28"/>
  <c r="N42" i="28"/>
  <c r="O42" i="28" s="1"/>
  <c r="P42" i="28" s="1"/>
  <c r="Q42" i="28" s="1"/>
  <c r="R42" i="28" s="1"/>
  <c r="W41" i="28" a="1"/>
  <c r="W41" i="28" s="1"/>
  <c r="Y41" i="28" a="1"/>
  <c r="Y41" i="28" s="1"/>
  <c r="X41" i="28" a="1"/>
  <c r="X41" i="28" s="1"/>
  <c r="S40" i="27"/>
  <c r="X40" i="27" a="1"/>
  <c r="X40" i="27" s="1"/>
  <c r="Y40" i="27" a="1"/>
  <c r="Y40" i="27" s="1"/>
  <c r="N40" i="26"/>
  <c r="O40" i="26" s="1"/>
  <c r="P40" i="26" s="1"/>
  <c r="Q40" i="26" s="1"/>
  <c r="R40" i="26" s="1"/>
  <c r="V40" i="26"/>
  <c r="Y39" i="26" a="1"/>
  <c r="Y39" i="26" s="1"/>
  <c r="W39" i="26" a="1"/>
  <c r="W39" i="26" s="1"/>
  <c r="X39" i="26" a="1"/>
  <c r="X39" i="26" s="1"/>
  <c r="V42" i="25"/>
  <c r="N42" i="25"/>
  <c r="O42" i="25" s="1"/>
  <c r="P42" i="25" s="1"/>
  <c r="Q42" i="25" s="1"/>
  <c r="R42" i="25" s="1"/>
  <c r="X41" i="25" a="1"/>
  <c r="X41" i="25" s="1"/>
  <c r="Y41" i="25" a="1"/>
  <c r="Y41" i="25" s="1"/>
  <c r="W41" i="25" a="1"/>
  <c r="W41" i="25" s="1"/>
  <c r="Y42" i="24" a="1"/>
  <c r="Y42" i="24" s="1"/>
  <c r="W42" i="24" a="1"/>
  <c r="W42" i="24" s="1"/>
  <c r="S42" i="24"/>
  <c r="W41" i="23" a="1"/>
  <c r="W41" i="23" s="1"/>
  <c r="Y41" i="23" a="1"/>
  <c r="Y41" i="23" s="1"/>
  <c r="X41" i="23" a="1"/>
  <c r="X41" i="23" s="1"/>
  <c r="N42" i="23"/>
  <c r="O42" i="23" s="1"/>
  <c r="P42" i="23" s="1"/>
  <c r="Q42" i="23" s="1"/>
  <c r="R42" i="23" s="1"/>
  <c r="V42" i="23"/>
  <c r="S42" i="39" l="1"/>
  <c r="X42" i="39" a="1"/>
  <c r="X42" i="39" s="1"/>
  <c r="N44" i="38"/>
  <c r="O44" i="38" s="1"/>
  <c r="P44" i="38" s="1"/>
  <c r="Q44" i="38" s="1"/>
  <c r="R44" i="38" s="1"/>
  <c r="V44" i="38"/>
  <c r="X43" i="38" a="1"/>
  <c r="X43" i="38" s="1"/>
  <c r="W43" i="38" a="1"/>
  <c r="W43" i="38" s="1"/>
  <c r="Y43" i="38" a="1"/>
  <c r="Y43" i="38" s="1"/>
  <c r="N44" i="37"/>
  <c r="O44" i="37" s="1"/>
  <c r="P44" i="37" s="1"/>
  <c r="Q44" i="37" s="1"/>
  <c r="R44" i="37" s="1"/>
  <c r="V44" i="37"/>
  <c r="W43" i="37" a="1"/>
  <c r="W43" i="37" s="1"/>
  <c r="X43" i="37" a="1"/>
  <c r="X43" i="37" s="1"/>
  <c r="Y43" i="37" a="1"/>
  <c r="Y43" i="37" s="1"/>
  <c r="M44" i="36"/>
  <c r="V43" i="36"/>
  <c r="W42" i="36" a="1"/>
  <c r="W42" i="36" s="1"/>
  <c r="Y42" i="36" a="1"/>
  <c r="Y42" i="36" s="1"/>
  <c r="M44" i="35"/>
  <c r="V43" i="35"/>
  <c r="W42" i="35" a="1"/>
  <c r="W42" i="35" s="1"/>
  <c r="S42" i="34"/>
  <c r="X42" i="34" s="1" a="1"/>
  <c r="X42" i="34" s="1"/>
  <c r="V41" i="33"/>
  <c r="M42" i="33"/>
  <c r="W40" i="33" a="1"/>
  <c r="W40" i="33" s="1"/>
  <c r="S42" i="32"/>
  <c r="Y42" i="32" a="1"/>
  <c r="Y42" i="32" s="1"/>
  <c r="V41" i="31"/>
  <c r="M42" i="31"/>
  <c r="W40" i="31" a="1"/>
  <c r="W40" i="31" s="1"/>
  <c r="Y40" i="31" a="1"/>
  <c r="Y40" i="31" s="1"/>
  <c r="V43" i="30"/>
  <c r="M44" i="30"/>
  <c r="M44" i="29"/>
  <c r="V43" i="29"/>
  <c r="W42" i="28" a="1"/>
  <c r="W42" i="28" s="1"/>
  <c r="S42" i="28"/>
  <c r="Y42" i="28" a="1"/>
  <c r="Y42" i="28" s="1"/>
  <c r="V41" i="27"/>
  <c r="M42" i="27"/>
  <c r="W40" i="27" a="1"/>
  <c r="W40" i="27" s="1"/>
  <c r="W40" i="26" a="1"/>
  <c r="W40" i="26" s="1"/>
  <c r="Y40" i="26" a="1"/>
  <c r="Y40" i="26" s="1"/>
  <c r="X40" i="26" a="1"/>
  <c r="X40" i="26" s="1"/>
  <c r="S40" i="26"/>
  <c r="S42" i="25"/>
  <c r="Y42" i="25" a="1"/>
  <c r="Y42" i="25" s="1"/>
  <c r="M44" i="24"/>
  <c r="V43" i="24"/>
  <c r="X42" i="24" a="1"/>
  <c r="X42" i="24" s="1"/>
  <c r="W42" i="23" a="1"/>
  <c r="W42" i="23" s="1"/>
  <c r="S42" i="23"/>
  <c r="X42" i="23" a="1"/>
  <c r="X42" i="23" s="1"/>
  <c r="M44" i="39" l="1"/>
  <c r="V43" i="39"/>
  <c r="Y42" i="39" a="1"/>
  <c r="Y42" i="39" s="1"/>
  <c r="W42" i="39" a="1"/>
  <c r="W42" i="39" s="1"/>
  <c r="X44" i="38" a="1"/>
  <c r="X44" i="38" s="1"/>
  <c r="S44" i="38"/>
  <c r="S44" i="37"/>
  <c r="W44" i="37" a="1"/>
  <c r="W44" i="37" s="1"/>
  <c r="N44" i="36"/>
  <c r="O44" i="36" s="1"/>
  <c r="P44" i="36" s="1"/>
  <c r="Q44" i="36" s="1"/>
  <c r="R44" i="36" s="1"/>
  <c r="V44" i="36"/>
  <c r="Y43" i="36" a="1"/>
  <c r="Y43" i="36" s="1"/>
  <c r="X43" i="36" a="1"/>
  <c r="X43" i="36" s="1"/>
  <c r="W43" i="36" a="1"/>
  <c r="W43" i="36" s="1"/>
  <c r="Y43" i="35" a="1"/>
  <c r="Y43" i="35" s="1"/>
  <c r="X43" i="35" a="1"/>
  <c r="X43" i="35" s="1"/>
  <c r="W43" i="35" a="1"/>
  <c r="W43" i="35" s="1"/>
  <c r="V44" i="35"/>
  <c r="N44" i="35"/>
  <c r="O44" i="35" s="1"/>
  <c r="P44" i="35" s="1"/>
  <c r="Q44" i="35" s="1"/>
  <c r="R44" i="35" s="1"/>
  <c r="V43" i="34"/>
  <c r="M44" i="34"/>
  <c r="Y42" i="34" a="1"/>
  <c r="Y42" i="34" s="1"/>
  <c r="W42" i="34" a="1"/>
  <c r="W42" i="34" s="1"/>
  <c r="V42" i="33"/>
  <c r="N42" i="33"/>
  <c r="O42" i="33" s="1"/>
  <c r="P42" i="33" s="1"/>
  <c r="Q42" i="33" s="1"/>
  <c r="R42" i="33" s="1"/>
  <c r="X41" i="33" a="1"/>
  <c r="X41" i="33" s="1"/>
  <c r="Y41" i="33" a="1"/>
  <c r="Y41" i="33" s="1"/>
  <c r="W41" i="33" a="1"/>
  <c r="W41" i="33" s="1"/>
  <c r="V43" i="32"/>
  <c r="M44" i="32"/>
  <c r="W42" i="32" a="1"/>
  <c r="W42" i="32" s="1"/>
  <c r="X42" i="32" a="1"/>
  <c r="X42" i="32" s="1"/>
  <c r="V42" i="31"/>
  <c r="N42" i="31"/>
  <c r="O42" i="31" s="1"/>
  <c r="P42" i="31" s="1"/>
  <c r="Q42" i="31" s="1"/>
  <c r="R42" i="31" s="1"/>
  <c r="Y41" i="31" a="1"/>
  <c r="Y41" i="31" s="1"/>
  <c r="X41" i="31" a="1"/>
  <c r="X41" i="31" s="1"/>
  <c r="W41" i="31" a="1"/>
  <c r="W41" i="31" s="1"/>
  <c r="V44" i="30"/>
  <c r="N44" i="30"/>
  <c r="O44" i="30" s="1"/>
  <c r="P44" i="30" s="1"/>
  <c r="Q44" i="30" s="1"/>
  <c r="R44" i="30" s="1"/>
  <c r="X43" i="30" a="1"/>
  <c r="X43" i="30" s="1"/>
  <c r="W43" i="30" a="1"/>
  <c r="W43" i="30" s="1"/>
  <c r="Y43" i="30" a="1"/>
  <c r="Y43" i="30" s="1"/>
  <c r="W43" i="29" a="1"/>
  <c r="W43" i="29" s="1"/>
  <c r="Y43" i="29" a="1"/>
  <c r="Y43" i="29" s="1"/>
  <c r="X43" i="29" a="1"/>
  <c r="X43" i="29" s="1"/>
  <c r="V44" i="29"/>
  <c r="N44" i="29"/>
  <c r="O44" i="29" s="1"/>
  <c r="P44" i="29" s="1"/>
  <c r="Q44" i="29" s="1"/>
  <c r="R44" i="29" s="1"/>
  <c r="V43" i="28"/>
  <c r="M44" i="28"/>
  <c r="X42" i="28" a="1"/>
  <c r="X42" i="28" s="1"/>
  <c r="V42" i="27"/>
  <c r="N42" i="27"/>
  <c r="O42" i="27" s="1"/>
  <c r="P42" i="27" s="1"/>
  <c r="Q42" i="27" s="1"/>
  <c r="R42" i="27" s="1"/>
  <c r="W41" i="27" a="1"/>
  <c r="W41" i="27" s="1"/>
  <c r="X41" i="27" a="1"/>
  <c r="X41" i="27" s="1"/>
  <c r="Y41" i="27" a="1"/>
  <c r="Y41" i="27" s="1"/>
  <c r="M42" i="26"/>
  <c r="V41" i="26"/>
  <c r="V43" i="25"/>
  <c r="M44" i="25"/>
  <c r="X42" i="25" a="1"/>
  <c r="X42" i="25" s="1"/>
  <c r="W42" i="25" a="1"/>
  <c r="W42" i="25" s="1"/>
  <c r="Y43" i="24" a="1"/>
  <c r="Y43" i="24" s="1"/>
  <c r="X43" i="24" a="1"/>
  <c r="X43" i="24" s="1"/>
  <c r="W43" i="24" a="1"/>
  <c r="W43" i="24" s="1"/>
  <c r="V44" i="24"/>
  <c r="N44" i="24"/>
  <c r="O44" i="24" s="1"/>
  <c r="P44" i="24" s="1"/>
  <c r="Q44" i="24" s="1"/>
  <c r="R44" i="24" s="1"/>
  <c r="M44" i="23"/>
  <c r="V43" i="23"/>
  <c r="Y42" i="23" a="1"/>
  <c r="Y42" i="23" s="1"/>
  <c r="X43" i="39" l="1" a="1"/>
  <c r="X43" i="39" s="1"/>
  <c r="W43" i="39" a="1"/>
  <c r="W43" i="39" s="1"/>
  <c r="Y43" i="39" a="1"/>
  <c r="Y43" i="39" s="1"/>
  <c r="V44" i="39"/>
  <c r="N44" i="39"/>
  <c r="O44" i="39" s="1"/>
  <c r="P44" i="39" s="1"/>
  <c r="Q44" i="39" s="1"/>
  <c r="R44" i="39" s="1"/>
  <c r="M46" i="38"/>
  <c r="V45" i="38"/>
  <c r="W44" i="38" a="1"/>
  <c r="W44" i="38" s="1"/>
  <c r="Y44" i="38" a="1"/>
  <c r="Y44" i="38" s="1"/>
  <c r="V45" i="37"/>
  <c r="M46" i="37"/>
  <c r="Y44" i="37" a="1"/>
  <c r="Y44" i="37" s="1"/>
  <c r="X44" i="37" a="1"/>
  <c r="X44" i="37" s="1"/>
  <c r="Y44" i="36" a="1"/>
  <c r="Y44" i="36" s="1"/>
  <c r="S44" i="36"/>
  <c r="X44" i="36" a="1"/>
  <c r="X44" i="36" s="1"/>
  <c r="S44" i="35"/>
  <c r="X43" i="34" a="1"/>
  <c r="X43" i="34" s="1"/>
  <c r="Y43" i="34" a="1"/>
  <c r="Y43" i="34" s="1"/>
  <c r="W43" i="34" a="1"/>
  <c r="W43" i="34" s="1"/>
  <c r="V44" i="34"/>
  <c r="N44" i="34"/>
  <c r="O44" i="34" s="1"/>
  <c r="P44" i="34" s="1"/>
  <c r="Q44" i="34" s="1"/>
  <c r="R44" i="34" s="1"/>
  <c r="S42" i="33"/>
  <c r="W42" i="33" s="1" a="1"/>
  <c r="W42" i="33" s="1"/>
  <c r="V44" i="32"/>
  <c r="N44" i="32"/>
  <c r="O44" i="32" s="1"/>
  <c r="P44" i="32" s="1"/>
  <c r="Q44" i="32" s="1"/>
  <c r="R44" i="32" s="1"/>
  <c r="Y43" i="32" a="1"/>
  <c r="Y43" i="32" s="1"/>
  <c r="X43" i="32" a="1"/>
  <c r="X43" i="32" s="1"/>
  <c r="W43" i="32" a="1"/>
  <c r="W43" i="32" s="1"/>
  <c r="S42" i="31"/>
  <c r="X42" i="31" a="1"/>
  <c r="X42" i="31" s="1"/>
  <c r="S44" i="30"/>
  <c r="S44" i="29"/>
  <c r="X44" i="29" a="1"/>
  <c r="X44" i="29" s="1"/>
  <c r="V44" i="28"/>
  <c r="N44" i="28"/>
  <c r="O44" i="28" s="1"/>
  <c r="P44" i="28" s="1"/>
  <c r="Q44" i="28" s="1"/>
  <c r="R44" i="28" s="1"/>
  <c r="X43" i="28" a="1"/>
  <c r="X43" i="28" s="1"/>
  <c r="W43" i="28" a="1"/>
  <c r="W43" i="28" s="1"/>
  <c r="Y43" i="28" a="1"/>
  <c r="Y43" i="28" s="1"/>
  <c r="S42" i="27"/>
  <c r="Y41" i="26" a="1"/>
  <c r="Y41" i="26" s="1"/>
  <c r="X41" i="26" a="1"/>
  <c r="X41" i="26" s="1"/>
  <c r="W41" i="26" a="1"/>
  <c r="W41" i="26" s="1"/>
  <c r="V42" i="26"/>
  <c r="N42" i="26"/>
  <c r="O42" i="26" s="1"/>
  <c r="P42" i="26" s="1"/>
  <c r="Q42" i="26" s="1"/>
  <c r="R42" i="26" s="1"/>
  <c r="N44" i="25"/>
  <c r="O44" i="25" s="1"/>
  <c r="P44" i="25" s="1"/>
  <c r="Q44" i="25" s="1"/>
  <c r="R44" i="25" s="1"/>
  <c r="V44" i="25"/>
  <c r="Y43" i="25" a="1"/>
  <c r="Y43" i="25" s="1"/>
  <c r="X43" i="25" a="1"/>
  <c r="X43" i="25" s="1"/>
  <c r="W43" i="25" a="1"/>
  <c r="W43" i="25" s="1"/>
  <c r="X44" i="24" a="1"/>
  <c r="X44" i="24" s="1"/>
  <c r="S44" i="24"/>
  <c r="X43" i="23" a="1"/>
  <c r="X43" i="23" s="1"/>
  <c r="Y43" i="23" a="1"/>
  <c r="Y43" i="23" s="1"/>
  <c r="W43" i="23" a="1"/>
  <c r="W43" i="23" s="1"/>
  <c r="N44" i="23"/>
  <c r="O44" i="23" s="1"/>
  <c r="P44" i="23" s="1"/>
  <c r="Q44" i="23" s="1"/>
  <c r="R44" i="23" s="1"/>
  <c r="V44" i="23"/>
  <c r="S44" i="39" l="1"/>
  <c r="X44" i="39" a="1"/>
  <c r="X44" i="39" s="1"/>
  <c r="W45" i="38" a="1"/>
  <c r="W45" i="38" s="1"/>
  <c r="Y45" i="38" a="1"/>
  <c r="Y45" i="38" s="1"/>
  <c r="X45" i="38" a="1"/>
  <c r="X45" i="38" s="1"/>
  <c r="N46" i="38"/>
  <c r="O46" i="38" s="1"/>
  <c r="P46" i="38" s="1"/>
  <c r="Q46" i="38" s="1"/>
  <c r="R46" i="38" s="1"/>
  <c r="V46" i="38"/>
  <c r="V46" i="37"/>
  <c r="N46" i="37"/>
  <c r="O46" i="37" s="1"/>
  <c r="P46" i="37" s="1"/>
  <c r="Q46" i="37" s="1"/>
  <c r="R46" i="37" s="1"/>
  <c r="Y45" i="37" a="1"/>
  <c r="Y45" i="37" s="1"/>
  <c r="X45" i="37" a="1"/>
  <c r="X45" i="37" s="1"/>
  <c r="W45" i="37" a="1"/>
  <c r="W45" i="37" s="1"/>
  <c r="M46" i="36"/>
  <c r="V45" i="36"/>
  <c r="W44" i="36" a="1"/>
  <c r="W44" i="36" s="1"/>
  <c r="M46" i="35"/>
  <c r="V45" i="35"/>
  <c r="W44" i="35" a="1"/>
  <c r="W44" i="35" s="1"/>
  <c r="Y44" i="35" a="1"/>
  <c r="Y44" i="35" s="1"/>
  <c r="X44" i="35" a="1"/>
  <c r="X44" i="35" s="1"/>
  <c r="S44" i="34"/>
  <c r="Y44" i="34" a="1"/>
  <c r="Y44" i="34" s="1"/>
  <c r="M44" i="33"/>
  <c r="V43" i="33"/>
  <c r="X42" i="33" a="1"/>
  <c r="X42" i="33" s="1"/>
  <c r="Y42" i="33" a="1"/>
  <c r="Y42" i="33" s="1"/>
  <c r="S44" i="32"/>
  <c r="X44" i="32" s="1" a="1"/>
  <c r="X44" i="32" s="1"/>
  <c r="M44" i="31"/>
  <c r="V43" i="31"/>
  <c r="Y42" i="31" a="1"/>
  <c r="Y42" i="31" s="1"/>
  <c r="W42" i="31" a="1"/>
  <c r="W42" i="31" s="1"/>
  <c r="V45" i="30"/>
  <c r="M46" i="30"/>
  <c r="Y44" i="30" a="1"/>
  <c r="Y44" i="30" s="1"/>
  <c r="X44" i="30" a="1"/>
  <c r="X44" i="30" s="1"/>
  <c r="W44" i="30" a="1"/>
  <c r="W44" i="30" s="1"/>
  <c r="M46" i="29"/>
  <c r="V45" i="29"/>
  <c r="Y44" i="29" a="1"/>
  <c r="Y44" i="29" s="1"/>
  <c r="W44" i="29" a="1"/>
  <c r="W44" i="29" s="1"/>
  <c r="S44" i="28"/>
  <c r="X44" i="28" a="1"/>
  <c r="X44" i="28" s="1"/>
  <c r="Y44" i="28" a="1"/>
  <c r="Y44" i="28" s="1"/>
  <c r="M44" i="27"/>
  <c r="V43" i="27"/>
  <c r="X42" i="27" a="1"/>
  <c r="X42" i="27" s="1"/>
  <c r="Y42" i="27" a="1"/>
  <c r="Y42" i="27" s="1"/>
  <c r="W42" i="27" a="1"/>
  <c r="W42" i="27" s="1"/>
  <c r="S42" i="26"/>
  <c r="X42" i="26" a="1"/>
  <c r="X42" i="26" s="1"/>
  <c r="S44" i="25"/>
  <c r="V45" i="24"/>
  <c r="M46" i="24"/>
  <c r="Y44" i="24" a="1"/>
  <c r="Y44" i="24" s="1"/>
  <c r="W44" i="24" a="1"/>
  <c r="W44" i="24" s="1"/>
  <c r="Y44" i="23" a="1"/>
  <c r="Y44" i="23" s="1"/>
  <c r="W44" i="23" a="1"/>
  <c r="W44" i="23" s="1"/>
  <c r="S44" i="23"/>
  <c r="M46" i="39" l="1"/>
  <c r="V45" i="39"/>
  <c r="Y44" i="39" a="1"/>
  <c r="Y44" i="39" s="1"/>
  <c r="W44" i="39" a="1"/>
  <c r="W44" i="39" s="1"/>
  <c r="S46" i="38"/>
  <c r="X46" i="38" s="1" a="1"/>
  <c r="X46" i="38" s="1"/>
  <c r="S46" i="37"/>
  <c r="X45" i="36" a="1"/>
  <c r="X45" i="36" s="1"/>
  <c r="Y45" i="36" a="1"/>
  <c r="Y45" i="36" s="1"/>
  <c r="W45" i="36" a="1"/>
  <c r="W45" i="36" s="1"/>
  <c r="V46" i="36"/>
  <c r="N46" i="36"/>
  <c r="O46" i="36" s="1"/>
  <c r="P46" i="36" s="1"/>
  <c r="Q46" i="36" s="1"/>
  <c r="R46" i="36" s="1"/>
  <c r="Y45" i="35" a="1"/>
  <c r="Y45" i="35" s="1"/>
  <c r="W45" i="35" a="1"/>
  <c r="W45" i="35" s="1"/>
  <c r="X45" i="35" a="1"/>
  <c r="X45" i="35" s="1"/>
  <c r="N46" i="35"/>
  <c r="O46" i="35" s="1"/>
  <c r="P46" i="35" s="1"/>
  <c r="Q46" i="35" s="1"/>
  <c r="R46" i="35" s="1"/>
  <c r="V46" i="35"/>
  <c r="V45" i="34"/>
  <c r="M46" i="34"/>
  <c r="X44" i="34" a="1"/>
  <c r="X44" i="34" s="1"/>
  <c r="W44" i="34" a="1"/>
  <c r="W44" i="34" s="1"/>
  <c r="X43" i="33" a="1"/>
  <c r="X43" i="33" s="1"/>
  <c r="W43" i="33" a="1"/>
  <c r="W43" i="33" s="1"/>
  <c r="Y43" i="33" a="1"/>
  <c r="Y43" i="33" s="1"/>
  <c r="N44" i="33"/>
  <c r="O44" i="33" s="1"/>
  <c r="P44" i="33" s="1"/>
  <c r="Q44" i="33" s="1"/>
  <c r="R44" i="33" s="1"/>
  <c r="V44" i="33"/>
  <c r="V45" i="32"/>
  <c r="M46" i="32"/>
  <c r="W44" i="32" a="1"/>
  <c r="W44" i="32" s="1"/>
  <c r="Y44" i="32" a="1"/>
  <c r="Y44" i="32" s="1"/>
  <c r="X43" i="31" a="1"/>
  <c r="X43" i="31" s="1"/>
  <c r="W43" i="31" a="1"/>
  <c r="W43" i="31" s="1"/>
  <c r="Y43" i="31" a="1"/>
  <c r="Y43" i="31" s="1"/>
  <c r="V44" i="31"/>
  <c r="N44" i="31"/>
  <c r="O44" i="31" s="1"/>
  <c r="P44" i="31" s="1"/>
  <c r="Q44" i="31" s="1"/>
  <c r="R44" i="31" s="1"/>
  <c r="V46" i="30"/>
  <c r="N46" i="30"/>
  <c r="O46" i="30" s="1"/>
  <c r="P46" i="30" s="1"/>
  <c r="Q46" i="30" s="1"/>
  <c r="R46" i="30" s="1"/>
  <c r="W45" i="30" a="1"/>
  <c r="W45" i="30" s="1"/>
  <c r="X45" i="30" a="1"/>
  <c r="X45" i="30" s="1"/>
  <c r="Y45" i="30" a="1"/>
  <c r="Y45" i="30" s="1"/>
  <c r="N46" i="29"/>
  <c r="O46" i="29" s="1"/>
  <c r="P46" i="29" s="1"/>
  <c r="Q46" i="29" s="1"/>
  <c r="R46" i="29" s="1"/>
  <c r="V46" i="29"/>
  <c r="X45" i="29" a="1"/>
  <c r="X45" i="29" s="1"/>
  <c r="W45" i="29" a="1"/>
  <c r="W45" i="29" s="1"/>
  <c r="Y45" i="29" a="1"/>
  <c r="Y45" i="29" s="1"/>
  <c r="M46" i="28"/>
  <c r="V45" i="28"/>
  <c r="W44" i="28" a="1"/>
  <c r="W44" i="28" s="1"/>
  <c r="Y43" i="27" a="1"/>
  <c r="Y43" i="27" s="1"/>
  <c r="X43" i="27" a="1"/>
  <c r="X43" i="27" s="1"/>
  <c r="W43" i="27" a="1"/>
  <c r="W43" i="27" s="1"/>
  <c r="N44" i="27"/>
  <c r="O44" i="27" s="1"/>
  <c r="P44" i="27" s="1"/>
  <c r="Q44" i="27" s="1"/>
  <c r="R44" i="27" s="1"/>
  <c r="V44" i="27"/>
  <c r="M44" i="26"/>
  <c r="V43" i="26"/>
  <c r="Y42" i="26" a="1"/>
  <c r="Y42" i="26" s="1"/>
  <c r="W42" i="26" a="1"/>
  <c r="W42" i="26" s="1"/>
  <c r="V45" i="25"/>
  <c r="M46" i="25"/>
  <c r="Y44" i="25" a="1"/>
  <c r="Y44" i="25" s="1"/>
  <c r="X44" i="25" a="1"/>
  <c r="X44" i="25" s="1"/>
  <c r="W44" i="25" a="1"/>
  <c r="W44" i="25" s="1"/>
  <c r="V46" i="24"/>
  <c r="N46" i="24"/>
  <c r="O46" i="24" s="1"/>
  <c r="P46" i="24" s="1"/>
  <c r="Q46" i="24" s="1"/>
  <c r="R46" i="24" s="1"/>
  <c r="Y45" i="24" a="1"/>
  <c r="Y45" i="24" s="1"/>
  <c r="X45" i="24" a="1"/>
  <c r="X45" i="24" s="1"/>
  <c r="W45" i="24" a="1"/>
  <c r="W45" i="24" s="1"/>
  <c r="V45" i="23"/>
  <c r="M46" i="23"/>
  <c r="X44" i="23" a="1"/>
  <c r="X44" i="23" s="1"/>
  <c r="W45" i="39" l="1" a="1"/>
  <c r="W45" i="39" s="1"/>
  <c r="Y45" i="39" a="1"/>
  <c r="Y45" i="39" s="1"/>
  <c r="X45" i="39" a="1"/>
  <c r="X45" i="39" s="1"/>
  <c r="N46" i="39"/>
  <c r="O46" i="39" s="1"/>
  <c r="P46" i="39" s="1"/>
  <c r="Q46" i="39" s="1"/>
  <c r="R46" i="39" s="1"/>
  <c r="V46" i="39"/>
  <c r="AC16" i="38"/>
  <c r="V47" i="38"/>
  <c r="W46" i="38" a="1"/>
  <c r="W46" i="38" s="1"/>
  <c r="Y46" i="38" a="1"/>
  <c r="Y46" i="38" s="1"/>
  <c r="V47" i="37"/>
  <c r="AC16" i="37"/>
  <c r="Y46" i="37" a="1"/>
  <c r="Y46" i="37" s="1"/>
  <c r="X46" i="37" a="1"/>
  <c r="X46" i="37" s="1"/>
  <c r="W46" i="37" a="1"/>
  <c r="W46" i="37" s="1"/>
  <c r="S46" i="36"/>
  <c r="X46" i="36" s="1" a="1"/>
  <c r="X46" i="36" s="1"/>
  <c r="S46" i="35"/>
  <c r="V46" i="34"/>
  <c r="N46" i="34"/>
  <c r="O46" i="34" s="1"/>
  <c r="P46" i="34" s="1"/>
  <c r="Q46" i="34" s="1"/>
  <c r="R46" i="34" s="1"/>
  <c r="W45" i="34" a="1"/>
  <c r="W45" i="34" s="1"/>
  <c r="X45" i="34" a="1"/>
  <c r="X45" i="34" s="1"/>
  <c r="Y45" i="34" a="1"/>
  <c r="Y45" i="34" s="1"/>
  <c r="S44" i="33"/>
  <c r="V46" i="32"/>
  <c r="N46" i="32"/>
  <c r="O46" i="32" s="1"/>
  <c r="P46" i="32" s="1"/>
  <c r="Q46" i="32" s="1"/>
  <c r="R46" i="32" s="1"/>
  <c r="Y45" i="32" a="1"/>
  <c r="Y45" i="32" s="1"/>
  <c r="X45" i="32" a="1"/>
  <c r="X45" i="32" s="1"/>
  <c r="W45" i="32" a="1"/>
  <c r="W45" i="32" s="1"/>
  <c r="X44" i="31" a="1"/>
  <c r="X44" i="31" s="1"/>
  <c r="S44" i="31"/>
  <c r="W44" i="31" a="1"/>
  <c r="W44" i="31" s="1"/>
  <c r="W46" i="30" a="1"/>
  <c r="W46" i="30" s="1"/>
  <c r="S46" i="30"/>
  <c r="X46" i="30" a="1"/>
  <c r="X46" i="30" s="1"/>
  <c r="S46" i="29"/>
  <c r="W46" i="29" s="1" a="1"/>
  <c r="W46" i="29" s="1"/>
  <c r="Y45" i="28" a="1"/>
  <c r="Y45" i="28" s="1"/>
  <c r="X45" i="28" a="1"/>
  <c r="X45" i="28" s="1"/>
  <c r="W45" i="28" a="1"/>
  <c r="W45" i="28" s="1"/>
  <c r="V46" i="28"/>
  <c r="N46" i="28"/>
  <c r="O46" i="28" s="1"/>
  <c r="P46" i="28" s="1"/>
  <c r="Q46" i="28" s="1"/>
  <c r="R46" i="28" s="1"/>
  <c r="S44" i="27"/>
  <c r="X43" i="26" a="1"/>
  <c r="X43" i="26" s="1"/>
  <c r="W43" i="26" a="1"/>
  <c r="W43" i="26" s="1"/>
  <c r="Y43" i="26" a="1"/>
  <c r="Y43" i="26" s="1"/>
  <c r="V44" i="26"/>
  <c r="N44" i="26"/>
  <c r="O44" i="26" s="1"/>
  <c r="P44" i="26" s="1"/>
  <c r="Q44" i="26" s="1"/>
  <c r="R44" i="26" s="1"/>
  <c r="V46" i="25"/>
  <c r="N46" i="25"/>
  <c r="O46" i="25" s="1"/>
  <c r="P46" i="25" s="1"/>
  <c r="Q46" i="25" s="1"/>
  <c r="R46" i="25" s="1"/>
  <c r="Y45" i="25" a="1"/>
  <c r="Y45" i="25" s="1"/>
  <c r="X45" i="25" a="1"/>
  <c r="X45" i="25" s="1"/>
  <c r="W45" i="25" a="1"/>
  <c r="W45" i="25" s="1"/>
  <c r="S46" i="24"/>
  <c r="V46" i="23"/>
  <c r="N46" i="23"/>
  <c r="O46" i="23" s="1"/>
  <c r="P46" i="23" s="1"/>
  <c r="Q46" i="23" s="1"/>
  <c r="R46" i="23" s="1"/>
  <c r="X45" i="23" a="1"/>
  <c r="X45" i="23" s="1"/>
  <c r="Y45" i="23" a="1"/>
  <c r="Y45" i="23" s="1"/>
  <c r="W45" i="23" a="1"/>
  <c r="W45" i="23" s="1"/>
  <c r="S46" i="39" l="1"/>
  <c r="X46" i="39" a="1"/>
  <c r="X46" i="39" s="1"/>
  <c r="Y46" i="39" a="1"/>
  <c r="Y46" i="39" s="1"/>
  <c r="W47" i="38" a="1"/>
  <c r="W47" i="38" s="1"/>
  <c r="X47" i="38" a="1"/>
  <c r="X47" i="38" s="1"/>
  <c r="Y47" i="38" a="1"/>
  <c r="Y47" i="38" s="1"/>
  <c r="AC14" i="38"/>
  <c r="AD16" i="38"/>
  <c r="AL16" i="38"/>
  <c r="AL16" i="37"/>
  <c r="AC14" i="37"/>
  <c r="AD16" i="37"/>
  <c r="W47" i="37" a="1"/>
  <c r="W47" i="37" s="1"/>
  <c r="Y47" i="37" a="1"/>
  <c r="Y47" i="37" s="1"/>
  <c r="X47" i="37" a="1"/>
  <c r="X47" i="37" s="1"/>
  <c r="V47" i="36"/>
  <c r="AC16" i="36"/>
  <c r="Y46" i="36" a="1"/>
  <c r="Y46" i="36" s="1"/>
  <c r="W46" i="36" a="1"/>
  <c r="W46" i="36" s="1"/>
  <c r="V47" i="35"/>
  <c r="AC16" i="35"/>
  <c r="W46" i="35" a="1"/>
  <c r="W46" i="35" s="1"/>
  <c r="X46" i="35" a="1"/>
  <c r="X46" i="35" s="1"/>
  <c r="Y46" i="35" a="1"/>
  <c r="Y46" i="35" s="1"/>
  <c r="S46" i="34"/>
  <c r="X46" i="34" a="1"/>
  <c r="X46" i="34" s="1"/>
  <c r="V45" i="33"/>
  <c r="M46" i="33"/>
  <c r="Y44" i="33" a="1"/>
  <c r="Y44" i="33" s="1"/>
  <c r="W44" i="33" a="1"/>
  <c r="W44" i="33" s="1"/>
  <c r="X44" i="33" a="1"/>
  <c r="X44" i="33" s="1"/>
  <c r="S46" i="32"/>
  <c r="X46" i="32" a="1"/>
  <c r="X46" i="32" s="1"/>
  <c r="Y46" i="32" a="1"/>
  <c r="Y46" i="32" s="1"/>
  <c r="V45" i="31"/>
  <c r="M46" i="31"/>
  <c r="Y44" i="31" a="1"/>
  <c r="Y44" i="31" s="1"/>
  <c r="AC16" i="30"/>
  <c r="V47" i="30"/>
  <c r="Y46" i="30" a="1"/>
  <c r="Y46" i="30" s="1"/>
  <c r="V47" i="29"/>
  <c r="AC16" i="29"/>
  <c r="Y46" i="29" a="1"/>
  <c r="Y46" i="29" s="1"/>
  <c r="X46" i="29" a="1"/>
  <c r="X46" i="29" s="1"/>
  <c r="Y46" i="28" a="1"/>
  <c r="Y46" i="28" s="1"/>
  <c r="S46" i="28"/>
  <c r="X46" i="28" a="1"/>
  <c r="X46" i="28" s="1"/>
  <c r="V45" i="27"/>
  <c r="M46" i="27"/>
  <c r="W44" i="27" a="1"/>
  <c r="W44" i="27" s="1"/>
  <c r="Y44" i="27" a="1"/>
  <c r="Y44" i="27" s="1"/>
  <c r="X44" i="27" a="1"/>
  <c r="X44" i="27" s="1"/>
  <c r="S44" i="26"/>
  <c r="Y46" i="25" a="1"/>
  <c r="Y46" i="25" s="1"/>
  <c r="S46" i="25"/>
  <c r="W46" i="25" s="1" a="1"/>
  <c r="W46" i="25" s="1"/>
  <c r="V47" i="24"/>
  <c r="AC16" i="24"/>
  <c r="Y46" i="24" a="1"/>
  <c r="Y46" i="24" s="1"/>
  <c r="W46" i="24" a="1"/>
  <c r="W46" i="24" s="1"/>
  <c r="X46" i="24" a="1"/>
  <c r="X46" i="24" s="1"/>
  <c r="S46" i="23"/>
  <c r="V47" i="39" l="1"/>
  <c r="AC16" i="39"/>
  <c r="W46" i="39" a="1"/>
  <c r="W46" i="39" s="1"/>
  <c r="H9" i="38"/>
  <c r="H10" i="38"/>
  <c r="G9" i="38"/>
  <c r="G10" i="38"/>
  <c r="AE16" i="38"/>
  <c r="F9" i="38"/>
  <c r="F10" i="38"/>
  <c r="AE16" i="37"/>
  <c r="G9" i="37"/>
  <c r="G10" i="37"/>
  <c r="F9" i="37"/>
  <c r="F10" i="37"/>
  <c r="H9" i="37"/>
  <c r="H10" i="37"/>
  <c r="AL16" i="36"/>
  <c r="AC14" i="36"/>
  <c r="AD16" i="36"/>
  <c r="Y47" i="36" a="1"/>
  <c r="Y47" i="36" s="1"/>
  <c r="W47" i="36" a="1"/>
  <c r="W47" i="36" s="1"/>
  <c r="X47" i="36" a="1"/>
  <c r="X47" i="36" s="1"/>
  <c r="AL16" i="35"/>
  <c r="AC14" i="35"/>
  <c r="AD16" i="35"/>
  <c r="X47" i="35" a="1"/>
  <c r="X47" i="35" s="1"/>
  <c r="Y47" i="35" a="1"/>
  <c r="Y47" i="35" s="1"/>
  <c r="W47" i="35" a="1"/>
  <c r="W47" i="35" s="1"/>
  <c r="V47" i="34"/>
  <c r="AC16" i="34"/>
  <c r="Y46" i="34" a="1"/>
  <c r="Y46" i="34" s="1"/>
  <c r="W46" i="34" a="1"/>
  <c r="W46" i="34" s="1"/>
  <c r="Y45" i="33" a="1"/>
  <c r="Y45" i="33" s="1"/>
  <c r="X45" i="33" a="1"/>
  <c r="X45" i="33" s="1"/>
  <c r="W45" i="33" a="1"/>
  <c r="W45" i="33" s="1"/>
  <c r="V46" i="33"/>
  <c r="N46" i="33"/>
  <c r="O46" i="33" s="1"/>
  <c r="P46" i="33" s="1"/>
  <c r="Q46" i="33" s="1"/>
  <c r="R46" i="33" s="1"/>
  <c r="V47" i="32"/>
  <c r="AC16" i="32"/>
  <c r="W46" i="32" a="1"/>
  <c r="W46" i="32" s="1"/>
  <c r="V46" i="31"/>
  <c r="N46" i="31"/>
  <c r="O46" i="31" s="1"/>
  <c r="P46" i="31" s="1"/>
  <c r="Q46" i="31" s="1"/>
  <c r="R46" i="31" s="1"/>
  <c r="W45" i="31" a="1"/>
  <c r="W45" i="31" s="1"/>
  <c r="X45" i="31" a="1"/>
  <c r="X45" i="31" s="1"/>
  <c r="Y45" i="31" a="1"/>
  <c r="Y45" i="31" s="1"/>
  <c r="Y47" i="30" a="1"/>
  <c r="Y47" i="30" s="1"/>
  <c r="X47" i="30" a="1"/>
  <c r="X47" i="30" s="1"/>
  <c r="W47" i="30" a="1"/>
  <c r="W47" i="30" s="1"/>
  <c r="AL16" i="30"/>
  <c r="AD16" i="30"/>
  <c r="AC14" i="30"/>
  <c r="AL16" i="29"/>
  <c r="AC14" i="29"/>
  <c r="AD16" i="29"/>
  <c r="Y47" i="29" a="1"/>
  <c r="Y47" i="29" s="1"/>
  <c r="X47" i="29" a="1"/>
  <c r="X47" i="29" s="1"/>
  <c r="W47" i="29" a="1"/>
  <c r="W47" i="29" s="1"/>
  <c r="V47" i="28"/>
  <c r="AC16" i="28"/>
  <c r="W46" i="28" a="1"/>
  <c r="W46" i="28" s="1"/>
  <c r="V46" i="27"/>
  <c r="N46" i="27"/>
  <c r="O46" i="27" s="1"/>
  <c r="P46" i="27" s="1"/>
  <c r="Q46" i="27" s="1"/>
  <c r="R46" i="27" s="1"/>
  <c r="W45" i="27" a="1"/>
  <c r="W45" i="27" s="1"/>
  <c r="X45" i="27" a="1"/>
  <c r="X45" i="27" s="1"/>
  <c r="Y45" i="27" a="1"/>
  <c r="Y45" i="27" s="1"/>
  <c r="M46" i="26"/>
  <c r="V45" i="26"/>
  <c r="Y44" i="26" a="1"/>
  <c r="Y44" i="26" s="1"/>
  <c r="X44" i="26" a="1"/>
  <c r="X44" i="26" s="1"/>
  <c r="W44" i="26" a="1"/>
  <c r="W44" i="26" s="1"/>
  <c r="V47" i="25"/>
  <c r="AC16" i="25"/>
  <c r="X46" i="25" a="1"/>
  <c r="X46" i="25" s="1"/>
  <c r="AL16" i="24"/>
  <c r="AC14" i="24"/>
  <c r="AD16" i="24"/>
  <c r="AE16" i="24" s="1"/>
  <c r="AF16" i="24" s="1"/>
  <c r="AG16" i="24" s="1"/>
  <c r="AH16" i="24" s="1"/>
  <c r="Y47" i="24" a="1"/>
  <c r="Y47" i="24" s="1"/>
  <c r="X47" i="24" a="1"/>
  <c r="X47" i="24" s="1"/>
  <c r="W47" i="24" a="1"/>
  <c r="W47" i="24" s="1"/>
  <c r="AC16" i="23"/>
  <c r="V47" i="23"/>
  <c r="W46" i="23" a="1"/>
  <c r="W46" i="23" s="1"/>
  <c r="Y46" i="23" a="1"/>
  <c r="Y46" i="23" s="1"/>
  <c r="X46" i="23" a="1"/>
  <c r="X46" i="23" s="1"/>
  <c r="AL16" i="39" l="1"/>
  <c r="AD16" i="39"/>
  <c r="AC14" i="39"/>
  <c r="W47" i="39" a="1"/>
  <c r="W47" i="39" s="1"/>
  <c r="Y47" i="39" a="1"/>
  <c r="Y47" i="39" s="1"/>
  <c r="X47" i="39" a="1"/>
  <c r="X47" i="39" s="1"/>
  <c r="I10" i="38"/>
  <c r="AF16" i="38"/>
  <c r="I9" i="38"/>
  <c r="I10" i="37"/>
  <c r="I9" i="37"/>
  <c r="AF16" i="37"/>
  <c r="G9" i="36"/>
  <c r="G10" i="36"/>
  <c r="AE16" i="36"/>
  <c r="F9" i="36"/>
  <c r="F10" i="36"/>
  <c r="H9" i="36"/>
  <c r="H10" i="36"/>
  <c r="AE16" i="35"/>
  <c r="H9" i="35"/>
  <c r="H10" i="35"/>
  <c r="F10" i="35"/>
  <c r="F9" i="35"/>
  <c r="G9" i="35"/>
  <c r="G10" i="35"/>
  <c r="AL16" i="34"/>
  <c r="AC14" i="34"/>
  <c r="AD16" i="34"/>
  <c r="Y47" i="34" a="1"/>
  <c r="Y47" i="34" s="1"/>
  <c r="X47" i="34" a="1"/>
  <c r="X47" i="34" s="1"/>
  <c r="W47" i="34" a="1"/>
  <c r="W47" i="34" s="1"/>
  <c r="S46" i="33"/>
  <c r="AL16" i="32"/>
  <c r="AD16" i="32"/>
  <c r="AC14" i="32"/>
  <c r="W47" i="32" a="1"/>
  <c r="W47" i="32" s="1"/>
  <c r="X47" i="32" a="1"/>
  <c r="X47" i="32" s="1"/>
  <c r="Y47" i="32" a="1"/>
  <c r="Y47" i="32" s="1"/>
  <c r="S46" i="31"/>
  <c r="X46" i="31" a="1"/>
  <c r="X46" i="31" s="1"/>
  <c r="W46" i="31" a="1"/>
  <c r="W46" i="31" s="1"/>
  <c r="Y46" i="31" a="1"/>
  <c r="Y46" i="31" s="1"/>
  <c r="F9" i="30"/>
  <c r="F10" i="30"/>
  <c r="G9" i="30"/>
  <c r="G10" i="30"/>
  <c r="AE16" i="30"/>
  <c r="AF16" i="30" s="1"/>
  <c r="AG16" i="30" s="1"/>
  <c r="AH16" i="30" s="1"/>
  <c r="H9" i="30"/>
  <c r="H10" i="30"/>
  <c r="F10" i="29"/>
  <c r="F9" i="29"/>
  <c r="G10" i="29"/>
  <c r="G9" i="29"/>
  <c r="H10" i="29"/>
  <c r="H9" i="29"/>
  <c r="AE16" i="29"/>
  <c r="AF16" i="29" s="1"/>
  <c r="AG16" i="29" s="1"/>
  <c r="AH16" i="29" s="1"/>
  <c r="AD16" i="28"/>
  <c r="AL16" i="28"/>
  <c r="AC14" i="28"/>
  <c r="Y47" i="28" a="1"/>
  <c r="Y47" i="28" s="1"/>
  <c r="W47" i="28" a="1"/>
  <c r="W47" i="28" s="1"/>
  <c r="X47" i="28" a="1"/>
  <c r="X47" i="28" s="1"/>
  <c r="S46" i="27"/>
  <c r="X46" i="27" a="1"/>
  <c r="X46" i="27" s="1"/>
  <c r="W45" i="26" a="1"/>
  <c r="W45" i="26" s="1"/>
  <c r="X45" i="26" a="1"/>
  <c r="X45" i="26" s="1"/>
  <c r="Y45" i="26" a="1"/>
  <c r="Y45" i="26" s="1"/>
  <c r="N46" i="26"/>
  <c r="O46" i="26" s="1"/>
  <c r="P46" i="26" s="1"/>
  <c r="Q46" i="26" s="1"/>
  <c r="R46" i="26" s="1"/>
  <c r="V46" i="26"/>
  <c r="AL16" i="25"/>
  <c r="AC14" i="25"/>
  <c r="AD16" i="25"/>
  <c r="W47" i="25" a="1"/>
  <c r="W47" i="25" s="1"/>
  <c r="Y47" i="25" a="1"/>
  <c r="Y47" i="25" s="1"/>
  <c r="X47" i="25" a="1"/>
  <c r="X47" i="25" s="1"/>
  <c r="F9" i="24"/>
  <c r="F10" i="24"/>
  <c r="G9" i="24"/>
  <c r="G10" i="24"/>
  <c r="H9" i="24"/>
  <c r="H10" i="24"/>
  <c r="AI16" i="24"/>
  <c r="AN16" i="24" a="1"/>
  <c r="AN16" i="24" s="1"/>
  <c r="AM16" i="24" a="1"/>
  <c r="AM16" i="24" s="1"/>
  <c r="X47" i="23" a="1"/>
  <c r="X47" i="23" s="1"/>
  <c r="W47" i="23" a="1"/>
  <c r="W47" i="23" s="1"/>
  <c r="Y47" i="23" a="1"/>
  <c r="Y47" i="23" s="1"/>
  <c r="AD16" i="23"/>
  <c r="AL16" i="23"/>
  <c r="AC14" i="23"/>
  <c r="H9" i="39" l="1"/>
  <c r="H10" i="39"/>
  <c r="F9" i="39"/>
  <c r="F10" i="39"/>
  <c r="AE16" i="39"/>
  <c r="AF16" i="39" s="1"/>
  <c r="AG16" i="39" s="1"/>
  <c r="AH16" i="39" s="1"/>
  <c r="G9" i="39"/>
  <c r="G10" i="39"/>
  <c r="AG16" i="38"/>
  <c r="AH16" i="38" s="1"/>
  <c r="I10" i="36"/>
  <c r="AG16" i="37"/>
  <c r="I9" i="36"/>
  <c r="AF16" i="36"/>
  <c r="I10" i="35"/>
  <c r="I9" i="35"/>
  <c r="AF16" i="35"/>
  <c r="G9" i="34"/>
  <c r="G10" i="34"/>
  <c r="H9" i="34"/>
  <c r="H10" i="34"/>
  <c r="AE16" i="34"/>
  <c r="F9" i="34"/>
  <c r="F10" i="34"/>
  <c r="V47" i="33"/>
  <c r="AC16" i="33"/>
  <c r="Y46" i="33" a="1"/>
  <c r="Y46" i="33" s="1"/>
  <c r="X46" i="33" a="1"/>
  <c r="X46" i="33" s="1"/>
  <c r="W46" i="33" a="1"/>
  <c r="W46" i="33" s="1"/>
  <c r="H9" i="32"/>
  <c r="H10" i="32"/>
  <c r="G9" i="32"/>
  <c r="G10" i="32"/>
  <c r="F9" i="32"/>
  <c r="F10" i="32"/>
  <c r="AE16" i="32"/>
  <c r="AC16" i="31"/>
  <c r="V47" i="31"/>
  <c r="I10" i="29"/>
  <c r="I10" i="30"/>
  <c r="AN16" i="30" a="1"/>
  <c r="AN16" i="30" s="1"/>
  <c r="AI16" i="30"/>
  <c r="I9" i="30"/>
  <c r="AO16" i="30" a="1"/>
  <c r="AO16" i="30" s="1"/>
  <c r="AM16" i="30" a="1"/>
  <c r="AM16" i="30" s="1"/>
  <c r="AI16" i="29"/>
  <c r="AN16" i="29" a="1"/>
  <c r="AN16" i="29" s="1"/>
  <c r="I9" i="29"/>
  <c r="AM16" i="29" a="1"/>
  <c r="AM16" i="29" s="1"/>
  <c r="AO16" i="29" a="1"/>
  <c r="AO16" i="29" s="1"/>
  <c r="G9" i="28"/>
  <c r="G10" i="28"/>
  <c r="H9" i="28"/>
  <c r="H10" i="28"/>
  <c r="F9" i="28"/>
  <c r="F10" i="28"/>
  <c r="AE16" i="28"/>
  <c r="V47" i="27"/>
  <c r="AC16" i="27"/>
  <c r="Y46" i="27" a="1"/>
  <c r="Y46" i="27" s="1"/>
  <c r="W46" i="27" a="1"/>
  <c r="W46" i="27" s="1"/>
  <c r="S46" i="26"/>
  <c r="X46" i="26" s="1" a="1"/>
  <c r="X46" i="26" s="1"/>
  <c r="G9" i="25"/>
  <c r="G10" i="25"/>
  <c r="H9" i="25"/>
  <c r="H10" i="25"/>
  <c r="F9" i="25"/>
  <c r="F10" i="25"/>
  <c r="AE16" i="25"/>
  <c r="AF16" i="25" s="1"/>
  <c r="AG16" i="25" s="1"/>
  <c r="AH16" i="25" s="1"/>
  <c r="AC18" i="24"/>
  <c r="AL17" i="24"/>
  <c r="I10" i="24"/>
  <c r="I9" i="24"/>
  <c r="AO16" i="24" a="1"/>
  <c r="AO16" i="24" s="1"/>
  <c r="AE16" i="23"/>
  <c r="AF16" i="23" s="1"/>
  <c r="AG16" i="23" s="1"/>
  <c r="AH16" i="23" s="1"/>
  <c r="H9" i="23"/>
  <c r="H10" i="23"/>
  <c r="F9" i="23"/>
  <c r="F10" i="23"/>
  <c r="G9" i="23"/>
  <c r="G10" i="23"/>
  <c r="I10" i="39" l="1"/>
  <c r="AI16" i="39"/>
  <c r="AM16" i="39" a="1"/>
  <c r="AM16" i="39" s="1"/>
  <c r="I9" i="39"/>
  <c r="AO16" i="39" a="1"/>
  <c r="AO16" i="39" s="1"/>
  <c r="AN16" i="38" a="1"/>
  <c r="AN16" i="38" s="1"/>
  <c r="AI16" i="38"/>
  <c r="AM16" i="38" a="1"/>
  <c r="AM16" i="38" s="1"/>
  <c r="AH16" i="37"/>
  <c r="AG16" i="36"/>
  <c r="AG16" i="35"/>
  <c r="AF16" i="34"/>
  <c r="I10" i="34"/>
  <c r="I9" i="34"/>
  <c r="AD16" i="33"/>
  <c r="AL16" i="33"/>
  <c r="AC14" i="33"/>
  <c r="Y47" i="33" a="1"/>
  <c r="Y47" i="33" s="1"/>
  <c r="X47" i="33" a="1"/>
  <c r="X47" i="33" s="1"/>
  <c r="W47" i="33" a="1"/>
  <c r="W47" i="33" s="1"/>
  <c r="I10" i="32"/>
  <c r="AF16" i="32"/>
  <c r="I9" i="32"/>
  <c r="Y47" i="31" a="1"/>
  <c r="Y47" i="31" s="1"/>
  <c r="X47" i="31" a="1"/>
  <c r="X47" i="31" s="1"/>
  <c r="W47" i="31" a="1"/>
  <c r="W47" i="31" s="1"/>
  <c r="AL16" i="31"/>
  <c r="AC14" i="31"/>
  <c r="AD16" i="31"/>
  <c r="AL17" i="30"/>
  <c r="AC18" i="30"/>
  <c r="AL17" i="29"/>
  <c r="AC18" i="29"/>
  <c r="I10" i="28"/>
  <c r="AF16" i="28"/>
  <c r="I9" i="28"/>
  <c r="AD16" i="27"/>
  <c r="AL16" i="27"/>
  <c r="AC14" i="27"/>
  <c r="X47" i="27" a="1"/>
  <c r="X47" i="27" s="1"/>
  <c r="W47" i="27" a="1"/>
  <c r="W47" i="27" s="1"/>
  <c r="Y47" i="27" a="1"/>
  <c r="Y47" i="27" s="1"/>
  <c r="AC16" i="26"/>
  <c r="V47" i="26"/>
  <c r="Y46" i="26" a="1"/>
  <c r="Y46" i="26" s="1"/>
  <c r="W46" i="26" a="1"/>
  <c r="W46" i="26" s="1"/>
  <c r="I9" i="25"/>
  <c r="AI16" i="25"/>
  <c r="AN16" i="25" s="1" a="1"/>
  <c r="AN16" i="25" s="1"/>
  <c r="I10" i="25"/>
  <c r="AM16" i="25" a="1"/>
  <c r="AM16" i="25" s="1"/>
  <c r="AO16" i="25" a="1"/>
  <c r="AO16" i="25" s="1"/>
  <c r="AN17" i="24" a="1"/>
  <c r="AN17" i="24" s="1"/>
  <c r="AO17" i="24" a="1"/>
  <c r="AO17" i="24" s="1"/>
  <c r="AM17" i="24" a="1"/>
  <c r="AM17" i="24" s="1"/>
  <c r="AL18" i="24"/>
  <c r="AD18" i="24"/>
  <c r="AI16" i="23"/>
  <c r="AN16" i="23" s="1" a="1"/>
  <c r="AN16" i="23" s="1"/>
  <c r="I10" i="23"/>
  <c r="I9" i="23"/>
  <c r="AL17" i="39" l="1"/>
  <c r="AC18" i="39"/>
  <c r="AN16" i="39" a="1"/>
  <c r="AN16" i="39" s="1"/>
  <c r="AL17" i="38"/>
  <c r="AC18" i="38"/>
  <c r="AO16" i="38" a="1"/>
  <c r="AO16" i="38" s="1"/>
  <c r="AI16" i="37"/>
  <c r="AM16" i="37" s="1" a="1"/>
  <c r="AM16" i="37" s="1"/>
  <c r="AN16" i="37" a="1"/>
  <c r="AN16" i="37" s="1"/>
  <c r="AH16" i="36"/>
  <c r="AH16" i="35"/>
  <c r="AG16" i="34"/>
  <c r="G9" i="33"/>
  <c r="G10" i="33"/>
  <c r="F9" i="33"/>
  <c r="F10" i="33"/>
  <c r="H9" i="33"/>
  <c r="H10" i="33"/>
  <c r="AE16" i="33"/>
  <c r="AG16" i="32"/>
  <c r="AE16" i="31"/>
  <c r="AF16" i="31" s="1"/>
  <c r="AG16" i="31" s="1"/>
  <c r="AH16" i="31" s="1"/>
  <c r="F10" i="31"/>
  <c r="F9" i="31"/>
  <c r="G9" i="31"/>
  <c r="G10" i="31"/>
  <c r="H9" i="31"/>
  <c r="H10" i="31"/>
  <c r="AM17" i="30" a="1"/>
  <c r="AM17" i="30" s="1"/>
  <c r="AO17" i="30" a="1"/>
  <c r="AO17" i="30" s="1"/>
  <c r="AN17" i="30" a="1"/>
  <c r="AN17" i="30" s="1"/>
  <c r="AL18" i="30"/>
  <c r="AD18" i="30"/>
  <c r="AL18" i="29"/>
  <c r="AD18" i="29"/>
  <c r="AO17" i="29" a="1"/>
  <c r="AO17" i="29" s="1"/>
  <c r="AN17" i="29" a="1"/>
  <c r="AN17" i="29" s="1"/>
  <c r="AM17" i="29" a="1"/>
  <c r="AM17" i="29" s="1"/>
  <c r="AG16" i="28"/>
  <c r="AH16" i="28" s="1"/>
  <c r="AE16" i="27"/>
  <c r="AF16" i="27" s="1"/>
  <c r="AG16" i="27" s="1"/>
  <c r="AH16" i="27" s="1"/>
  <c r="H9" i="27"/>
  <c r="H10" i="27"/>
  <c r="F10" i="27"/>
  <c r="F9" i="27"/>
  <c r="G9" i="27"/>
  <c r="G10" i="27"/>
  <c r="W47" i="26" a="1"/>
  <c r="W47" i="26" s="1"/>
  <c r="Y47" i="26" a="1"/>
  <c r="Y47" i="26" s="1"/>
  <c r="X47" i="26" a="1"/>
  <c r="X47" i="26" s="1"/>
  <c r="AC14" i="26"/>
  <c r="AD16" i="26"/>
  <c r="AL16" i="26"/>
  <c r="AL17" i="25"/>
  <c r="AC18" i="25"/>
  <c r="AE18" i="24"/>
  <c r="AF18" i="24" s="1"/>
  <c r="AG18" i="24" s="1"/>
  <c r="AH18" i="24" s="1"/>
  <c r="AC18" i="23"/>
  <c r="AL17" i="23"/>
  <c r="AM16" i="23" a="1"/>
  <c r="AM16" i="23" s="1"/>
  <c r="AO16" i="23" a="1"/>
  <c r="AO16" i="23" s="1"/>
  <c r="AL18" i="39" l="1"/>
  <c r="AD18" i="39"/>
  <c r="AE18" i="39" s="1"/>
  <c r="AF18" i="39" s="1"/>
  <c r="AG18" i="39" s="1"/>
  <c r="AH18" i="39" s="1"/>
  <c r="AM17" i="39" a="1"/>
  <c r="AM17" i="39" s="1"/>
  <c r="AO17" i="39" a="1"/>
  <c r="AO17" i="39" s="1"/>
  <c r="AN17" i="39" a="1"/>
  <c r="AN17" i="39" s="1"/>
  <c r="AL18" i="38"/>
  <c r="AD18" i="38"/>
  <c r="AO17" i="38" a="1"/>
  <c r="AO17" i="38" s="1"/>
  <c r="AN17" i="38" a="1"/>
  <c r="AN17" i="38" s="1"/>
  <c r="AM17" i="38" a="1"/>
  <c r="AM17" i="38" s="1"/>
  <c r="AC18" i="37"/>
  <c r="AL17" i="37"/>
  <c r="AO16" i="37" a="1"/>
  <c r="AO16" i="37" s="1"/>
  <c r="AM16" i="36" a="1"/>
  <c r="AM16" i="36" s="1"/>
  <c r="AN16" i="36" a="1"/>
  <c r="AN16" i="36" s="1"/>
  <c r="AI16" i="36"/>
  <c r="AI16" i="35"/>
  <c r="AN16" i="35" s="1" a="1"/>
  <c r="AN16" i="35" s="1"/>
  <c r="AH16" i="34"/>
  <c r="I10" i="33"/>
  <c r="I9" i="33"/>
  <c r="AF16" i="33"/>
  <c r="AH16" i="32"/>
  <c r="I10" i="31"/>
  <c r="AI16" i="31"/>
  <c r="AN16" i="31" a="1"/>
  <c r="AN16" i="31" s="1"/>
  <c r="I9" i="31"/>
  <c r="AM16" i="31" a="1"/>
  <c r="AM16" i="31" s="1"/>
  <c r="AE18" i="30"/>
  <c r="AF18" i="30" s="1"/>
  <c r="AG18" i="30" s="1"/>
  <c r="AH18" i="30" s="1"/>
  <c r="AE18" i="29"/>
  <c r="AI16" i="28"/>
  <c r="AN16" i="28" s="1" a="1"/>
  <c r="AN16" i="28" s="1"/>
  <c r="AI16" i="27"/>
  <c r="AN16" i="27" s="1" a="1"/>
  <c r="AN16" i="27" s="1"/>
  <c r="I9" i="27"/>
  <c r="I10" i="27"/>
  <c r="AE16" i="26"/>
  <c r="AF16" i="26" s="1"/>
  <c r="AG16" i="26" s="1"/>
  <c r="AH16" i="26" s="1"/>
  <c r="G9" i="26"/>
  <c r="G10" i="26"/>
  <c r="H9" i="26"/>
  <c r="H10" i="26"/>
  <c r="F9" i="26"/>
  <c r="F10" i="26"/>
  <c r="AD18" i="25"/>
  <c r="AE18" i="25" s="1"/>
  <c r="AF18" i="25" s="1"/>
  <c r="AG18" i="25" s="1"/>
  <c r="AH18" i="25" s="1"/>
  <c r="AL18" i="25"/>
  <c r="AO17" i="25" a="1"/>
  <c r="AO17" i="25" s="1"/>
  <c r="AM17" i="25" a="1"/>
  <c r="AM17" i="25" s="1"/>
  <c r="AN17" i="25" a="1"/>
  <c r="AN17" i="25" s="1"/>
  <c r="AI18" i="24"/>
  <c r="AN18" i="24" a="1"/>
  <c r="AN18" i="24" s="1"/>
  <c r="AM18" i="24" a="1"/>
  <c r="AM18" i="24" s="1"/>
  <c r="AO18" i="24" a="1"/>
  <c r="AO18" i="24" s="1"/>
  <c r="AN17" i="23" a="1"/>
  <c r="AN17" i="23" s="1"/>
  <c r="AO17" i="23" a="1"/>
  <c r="AO17" i="23" s="1"/>
  <c r="AM17" i="23" a="1"/>
  <c r="AM17" i="23" s="1"/>
  <c r="AL18" i="23"/>
  <c r="AD18" i="23"/>
  <c r="AI18" i="39" l="1"/>
  <c r="AO18" i="39" s="1" a="1"/>
  <c r="AO18" i="39" s="1"/>
  <c r="AE18" i="38"/>
  <c r="AF18" i="38" s="1"/>
  <c r="AG18" i="38" s="1"/>
  <c r="AH18" i="38" s="1"/>
  <c r="AL18" i="37"/>
  <c r="AD18" i="37"/>
  <c r="AE18" i="37" s="1"/>
  <c r="AF18" i="37" s="1"/>
  <c r="AG18" i="37" s="1"/>
  <c r="AH18" i="37" s="1"/>
  <c r="AN17" i="37" a="1"/>
  <c r="AN17" i="37" s="1"/>
  <c r="AO17" i="37" a="1"/>
  <c r="AO17" i="37" s="1"/>
  <c r="AM17" i="37" a="1"/>
  <c r="AM17" i="37" s="1"/>
  <c r="AL17" i="36"/>
  <c r="AC18" i="36"/>
  <c r="AO16" i="36" a="1"/>
  <c r="AO16" i="36" s="1"/>
  <c r="AC18" i="35"/>
  <c r="AL17" i="35"/>
  <c r="AM16" i="35" a="1"/>
  <c r="AM16" i="35" s="1"/>
  <c r="AO16" i="35" a="1"/>
  <c r="AO16" i="35" s="1"/>
  <c r="AI16" i="34"/>
  <c r="AG16" i="33"/>
  <c r="AI16" i="32"/>
  <c r="AO16" i="32" a="1"/>
  <c r="AO16" i="32" s="1"/>
  <c r="AC18" i="31"/>
  <c r="AL17" i="31"/>
  <c r="AO16" i="31" a="1"/>
  <c r="AO16" i="31" s="1"/>
  <c r="AI18" i="30"/>
  <c r="AO18" i="30" a="1"/>
  <c r="AO18" i="30" s="1"/>
  <c r="AF18" i="29"/>
  <c r="AO16" i="28" a="1"/>
  <c r="AO16" i="28" s="1"/>
  <c r="AM16" i="28" a="1"/>
  <c r="AM16" i="28" s="1"/>
  <c r="AC18" i="28"/>
  <c r="AL17" i="28"/>
  <c r="I10" i="26"/>
  <c r="AC18" i="27"/>
  <c r="AL17" i="27"/>
  <c r="AO16" i="27" a="1"/>
  <c r="AO16" i="27" s="1"/>
  <c r="AM16" i="27" a="1"/>
  <c r="AM16" i="27" s="1"/>
  <c r="I9" i="26"/>
  <c r="AI16" i="26"/>
  <c r="AN16" i="26" a="1"/>
  <c r="AN16" i="26" s="1"/>
  <c r="AM16" i="26" a="1"/>
  <c r="AM16" i="26" s="1"/>
  <c r="AI18" i="25"/>
  <c r="AC20" i="24"/>
  <c r="AL19" i="24"/>
  <c r="AE18" i="23"/>
  <c r="AC20" i="39" l="1"/>
  <c r="AL19" i="39"/>
  <c r="AN18" i="39" a="1"/>
  <c r="AN18" i="39" s="1"/>
  <c r="AM18" i="39" a="1"/>
  <c r="AM18" i="39" s="1"/>
  <c r="AI18" i="38"/>
  <c r="AO18" i="38" a="1"/>
  <c r="AO18" i="38" s="1"/>
  <c r="AI18" i="37"/>
  <c r="AN18" i="37" a="1"/>
  <c r="AN18" i="37" s="1"/>
  <c r="AL18" i="36"/>
  <c r="AD18" i="36"/>
  <c r="AE18" i="36" s="1"/>
  <c r="AF18" i="36" s="1"/>
  <c r="AG18" i="36" s="1"/>
  <c r="AH18" i="36" s="1"/>
  <c r="AN17" i="36" a="1"/>
  <c r="AN17" i="36" s="1"/>
  <c r="AO17" i="36" a="1"/>
  <c r="AO17" i="36" s="1"/>
  <c r="AM17" i="36" a="1"/>
  <c r="AM17" i="36" s="1"/>
  <c r="AM17" i="35" a="1"/>
  <c r="AM17" i="35" s="1"/>
  <c r="AN17" i="35" a="1"/>
  <c r="AN17" i="35" s="1"/>
  <c r="AO17" i="35" a="1"/>
  <c r="AO17" i="35" s="1"/>
  <c r="AL18" i="35"/>
  <c r="AD18" i="35"/>
  <c r="AE18" i="35" s="1"/>
  <c r="AF18" i="35" s="1"/>
  <c r="AG18" i="35" s="1"/>
  <c r="AH18" i="35" s="1"/>
  <c r="AL17" i="34"/>
  <c r="AC18" i="34"/>
  <c r="AO16" i="34" a="1"/>
  <c r="AO16" i="34" s="1"/>
  <c r="AM16" i="34" a="1"/>
  <c r="AM16" i="34" s="1"/>
  <c r="AN16" i="34" a="1"/>
  <c r="AN16" i="34" s="1"/>
  <c r="AH16" i="33"/>
  <c r="AL17" i="32"/>
  <c r="AC18" i="32"/>
  <c r="AM16" i="32" a="1"/>
  <c r="AM16" i="32" s="1"/>
  <c r="AN16" i="32" a="1"/>
  <c r="AN16" i="32" s="1"/>
  <c r="AM17" i="31" a="1"/>
  <c r="AM17" i="31" s="1"/>
  <c r="AO17" i="31" a="1"/>
  <c r="AO17" i="31" s="1"/>
  <c r="AN17" i="31" a="1"/>
  <c r="AN17" i="31" s="1"/>
  <c r="AD18" i="31"/>
  <c r="AE18" i="31" s="1"/>
  <c r="AF18" i="31" s="1"/>
  <c r="AG18" i="31" s="1"/>
  <c r="AH18" i="31" s="1"/>
  <c r="AL18" i="31"/>
  <c r="AC20" i="30"/>
  <c r="AL19" i="30"/>
  <c r="AM18" i="30" a="1"/>
  <c r="AM18" i="30" s="1"/>
  <c r="AN18" i="30" a="1"/>
  <c r="AN18" i="30" s="1"/>
  <c r="AG18" i="29"/>
  <c r="AO17" i="28" a="1"/>
  <c r="AO17" i="28" s="1"/>
  <c r="AN17" i="28" a="1"/>
  <c r="AN17" i="28" s="1"/>
  <c r="AM17" i="28" a="1"/>
  <c r="AM17" i="28" s="1"/>
  <c r="AD18" i="28"/>
  <c r="AL18" i="28"/>
  <c r="AN17" i="27" a="1"/>
  <c r="AN17" i="27" s="1"/>
  <c r="AO17" i="27" a="1"/>
  <c r="AO17" i="27" s="1"/>
  <c r="AM17" i="27" a="1"/>
  <c r="AM17" i="27" s="1"/>
  <c r="AD18" i="27"/>
  <c r="AL18" i="27"/>
  <c r="AL17" i="26"/>
  <c r="AC18" i="26"/>
  <c r="AO16" i="26" a="1"/>
  <c r="AO16" i="26" s="1"/>
  <c r="AL19" i="25"/>
  <c r="AC20" i="25"/>
  <c r="AO18" i="25" a="1"/>
  <c r="AO18" i="25" s="1"/>
  <c r="AN18" i="25" a="1"/>
  <c r="AN18" i="25" s="1"/>
  <c r="AM18" i="25" a="1"/>
  <c r="AM18" i="25" s="1"/>
  <c r="AO19" i="24" a="1"/>
  <c r="AO19" i="24" s="1"/>
  <c r="AN19" i="24" a="1"/>
  <c r="AN19" i="24" s="1"/>
  <c r="AM19" i="24" a="1"/>
  <c r="AM19" i="24" s="1"/>
  <c r="AL20" i="24"/>
  <c r="AD20" i="24"/>
  <c r="AE20" i="24" s="1"/>
  <c r="AF20" i="24" s="1"/>
  <c r="AG20" i="24" s="1"/>
  <c r="AH20" i="24" s="1"/>
  <c r="AF18" i="23"/>
  <c r="AM19" i="39" l="1" a="1"/>
  <c r="AM19" i="39" s="1"/>
  <c r="AO19" i="39" a="1"/>
  <c r="AO19" i="39" s="1"/>
  <c r="AN19" i="39" a="1"/>
  <c r="AN19" i="39" s="1"/>
  <c r="AD20" i="39"/>
  <c r="AE20" i="39" s="1"/>
  <c r="AF20" i="39" s="1"/>
  <c r="AG20" i="39" s="1"/>
  <c r="AH20" i="39" s="1"/>
  <c r="AL20" i="39"/>
  <c r="AL19" i="38"/>
  <c r="AC20" i="38"/>
  <c r="AM18" i="38" a="1"/>
  <c r="AM18" i="38" s="1"/>
  <c r="AN18" i="38" a="1"/>
  <c r="AN18" i="38" s="1"/>
  <c r="AL19" i="37"/>
  <c r="AC20" i="37"/>
  <c r="AM18" i="37" a="1"/>
  <c r="AM18" i="37" s="1"/>
  <c r="AO18" i="37" a="1"/>
  <c r="AO18" i="37" s="1"/>
  <c r="AI18" i="36"/>
  <c r="AN18" i="36" s="1" a="1"/>
  <c r="AN18" i="36" s="1"/>
  <c r="AI18" i="35"/>
  <c r="AN18" i="35" a="1"/>
  <c r="AN18" i="35" s="1"/>
  <c r="AL18" i="34"/>
  <c r="AD18" i="34"/>
  <c r="AE18" i="34" s="1"/>
  <c r="AF18" i="34" s="1"/>
  <c r="AG18" i="34" s="1"/>
  <c r="AH18" i="34" s="1"/>
  <c r="AN17" i="34" a="1"/>
  <c r="AN17" i="34" s="1"/>
  <c r="AM17" i="34" a="1"/>
  <c r="AM17" i="34" s="1"/>
  <c r="AO17" i="34" a="1"/>
  <c r="AO17" i="34" s="1"/>
  <c r="AI16" i="33"/>
  <c r="AN16" i="33" a="1"/>
  <c r="AN16" i="33" s="1"/>
  <c r="AL18" i="32"/>
  <c r="AD18" i="32"/>
  <c r="AE18" i="32" s="1"/>
  <c r="AF18" i="32" s="1"/>
  <c r="AG18" i="32" s="1"/>
  <c r="AH18" i="32" s="1"/>
  <c r="AM17" i="32" a="1"/>
  <c r="AM17" i="32" s="1"/>
  <c r="AO17" i="32" a="1"/>
  <c r="AO17" i="32" s="1"/>
  <c r="AN17" i="32" a="1"/>
  <c r="AN17" i="32" s="1"/>
  <c r="AI18" i="31"/>
  <c r="AO18" i="31" s="1" a="1"/>
  <c r="AO18" i="31" s="1"/>
  <c r="AN18" i="31" a="1"/>
  <c r="AN18" i="31" s="1"/>
  <c r="AM19" i="30" a="1"/>
  <c r="AM19" i="30" s="1"/>
  <c r="AO19" i="30" a="1"/>
  <c r="AO19" i="30" s="1"/>
  <c r="AN19" i="30" a="1"/>
  <c r="AN19" i="30" s="1"/>
  <c r="AL20" i="30"/>
  <c r="AD20" i="30"/>
  <c r="AE20" i="30" s="1"/>
  <c r="AF20" i="30" s="1"/>
  <c r="AG20" i="30" s="1"/>
  <c r="AH20" i="30" s="1"/>
  <c r="AH18" i="29"/>
  <c r="AE18" i="28"/>
  <c r="AF18" i="28" s="1"/>
  <c r="AG18" i="28" s="1"/>
  <c r="AH18" i="28" s="1"/>
  <c r="AE18" i="27"/>
  <c r="AF18" i="27" s="1"/>
  <c r="AG18" i="27" s="1"/>
  <c r="AH18" i="27" s="1"/>
  <c r="AD18" i="26"/>
  <c r="AE18" i="26" s="1"/>
  <c r="AF18" i="26" s="1"/>
  <c r="AG18" i="26" s="1"/>
  <c r="AH18" i="26" s="1"/>
  <c r="AL18" i="26"/>
  <c r="AM17" i="26" a="1"/>
  <c r="AM17" i="26" s="1"/>
  <c r="AO17" i="26" a="1"/>
  <c r="AO17" i="26" s="1"/>
  <c r="AN17" i="26" a="1"/>
  <c r="AN17" i="26" s="1"/>
  <c r="AD20" i="25"/>
  <c r="AE20" i="25" s="1"/>
  <c r="AF20" i="25" s="1"/>
  <c r="AG20" i="25" s="1"/>
  <c r="AH20" i="25" s="1"/>
  <c r="AL20" i="25"/>
  <c r="AO19" i="25" a="1"/>
  <c r="AO19" i="25" s="1"/>
  <c r="AN19" i="25" a="1"/>
  <c r="AN19" i="25" s="1"/>
  <c r="AM19" i="25" a="1"/>
  <c r="AM19" i="25" s="1"/>
  <c r="AI20" i="24"/>
  <c r="AN20" i="24" a="1"/>
  <c r="AN20" i="24" s="1"/>
  <c r="AG18" i="23"/>
  <c r="AO20" i="39" l="1" a="1"/>
  <c r="AO20" i="39" s="1"/>
  <c r="AI20" i="39"/>
  <c r="AL20" i="38"/>
  <c r="AD20" i="38"/>
  <c r="AE20" i="38" s="1"/>
  <c r="AF20" i="38" s="1"/>
  <c r="AG20" i="38" s="1"/>
  <c r="AH20" i="38" s="1"/>
  <c r="AO19" i="38" a="1"/>
  <c r="AO19" i="38" s="1"/>
  <c r="AN19" i="38" a="1"/>
  <c r="AN19" i="38" s="1"/>
  <c r="AM19" i="38" a="1"/>
  <c r="AM19" i="38" s="1"/>
  <c r="AL20" i="37"/>
  <c r="AD20" i="37"/>
  <c r="AE20" i="37" s="1"/>
  <c r="AF20" i="37" s="1"/>
  <c r="AG20" i="37" s="1"/>
  <c r="AH20" i="37" s="1"/>
  <c r="AN19" i="37" a="1"/>
  <c r="AN19" i="37" s="1"/>
  <c r="AM19" i="37" a="1"/>
  <c r="AM19" i="37" s="1"/>
  <c r="AO19" i="37" a="1"/>
  <c r="AO19" i="37" s="1"/>
  <c r="AL19" i="36"/>
  <c r="AC20" i="36"/>
  <c r="AM18" i="36" a="1"/>
  <c r="AM18" i="36" s="1"/>
  <c r="AO18" i="36" a="1"/>
  <c r="AO18" i="36" s="1"/>
  <c r="AL19" i="35"/>
  <c r="AC20" i="35"/>
  <c r="AO18" i="35" a="1"/>
  <c r="AO18" i="35" s="1"/>
  <c r="AM18" i="35" a="1"/>
  <c r="AM18" i="35" s="1"/>
  <c r="AI18" i="34"/>
  <c r="AL17" i="33"/>
  <c r="AC18" i="33"/>
  <c r="AM16" i="33" a="1"/>
  <c r="AM16" i="33" s="1"/>
  <c r="AO16" i="33" a="1"/>
  <c r="AO16" i="33" s="1"/>
  <c r="AI18" i="32"/>
  <c r="AN18" i="32" a="1"/>
  <c r="AN18" i="32" s="1"/>
  <c r="AL19" i="31"/>
  <c r="AC20" i="31"/>
  <c r="AM18" i="31" a="1"/>
  <c r="AM18" i="31" s="1"/>
  <c r="AI20" i="30"/>
  <c r="AI18" i="29"/>
  <c r="AM18" i="29" a="1"/>
  <c r="AM18" i="29" s="1"/>
  <c r="AI18" i="28"/>
  <c r="AN18" i="28" s="1" a="1"/>
  <c r="AN18" i="28" s="1"/>
  <c r="AI18" i="27"/>
  <c r="AN18" i="27" s="1" a="1"/>
  <c r="AN18" i="27" s="1"/>
  <c r="AO18" i="27" a="1"/>
  <c r="AO18" i="27" s="1"/>
  <c r="AM18" i="27" a="1"/>
  <c r="AM18" i="27" s="1"/>
  <c r="AM18" i="26" a="1"/>
  <c r="AM18" i="26" s="1"/>
  <c r="AN18" i="26" a="1"/>
  <c r="AN18" i="26" s="1"/>
  <c r="AI18" i="26"/>
  <c r="AI20" i="25"/>
  <c r="AN20" i="25" s="1" a="1"/>
  <c r="AN20" i="25" s="1"/>
  <c r="AL21" i="24"/>
  <c r="AC22" i="24"/>
  <c r="AO20" i="24" a="1"/>
  <c r="AO20" i="24" s="1"/>
  <c r="AM20" i="24" a="1"/>
  <c r="AM20" i="24" s="1"/>
  <c r="AH18" i="23"/>
  <c r="AL21" i="39" l="1"/>
  <c r="AC22" i="39"/>
  <c r="AM20" i="39" a="1"/>
  <c r="AM20" i="39" s="1"/>
  <c r="AN20" i="39" a="1"/>
  <c r="AN20" i="39" s="1"/>
  <c r="AN20" i="38" a="1"/>
  <c r="AN20" i="38" s="1"/>
  <c r="AI20" i="38"/>
  <c r="AI20" i="37"/>
  <c r="AN20" i="37" a="1"/>
  <c r="AN20" i="37" s="1"/>
  <c r="AD20" i="36"/>
  <c r="AE20" i="36" s="1"/>
  <c r="AF20" i="36" s="1"/>
  <c r="AG20" i="36" s="1"/>
  <c r="AH20" i="36" s="1"/>
  <c r="AL20" i="36"/>
  <c r="AN19" i="36" a="1"/>
  <c r="AN19" i="36" s="1"/>
  <c r="AO19" i="36" a="1"/>
  <c r="AO19" i="36" s="1"/>
  <c r="AM19" i="36" a="1"/>
  <c r="AM19" i="36" s="1"/>
  <c r="AL20" i="35"/>
  <c r="AD20" i="35"/>
  <c r="AE20" i="35" s="1"/>
  <c r="AF20" i="35" s="1"/>
  <c r="AG20" i="35" s="1"/>
  <c r="AH20" i="35" s="1"/>
  <c r="AN19" i="35" a="1"/>
  <c r="AN19" i="35" s="1"/>
  <c r="AO19" i="35" a="1"/>
  <c r="AO19" i="35" s="1"/>
  <c r="AM19" i="35" a="1"/>
  <c r="AM19" i="35" s="1"/>
  <c r="AL19" i="34"/>
  <c r="AC20" i="34"/>
  <c r="AM18" i="34" a="1"/>
  <c r="AM18" i="34" s="1"/>
  <c r="AN18" i="34" a="1"/>
  <c r="AN18" i="34" s="1"/>
  <c r="AO18" i="34" a="1"/>
  <c r="AO18" i="34" s="1"/>
  <c r="AL18" i="33"/>
  <c r="AD18" i="33"/>
  <c r="AE18" i="33" s="1"/>
  <c r="AF18" i="33" s="1"/>
  <c r="AG18" i="33" s="1"/>
  <c r="AH18" i="33" s="1"/>
  <c r="AM17" i="33" a="1"/>
  <c r="AM17" i="33" s="1"/>
  <c r="AN17" i="33" a="1"/>
  <c r="AN17" i="33" s="1"/>
  <c r="AO17" i="33" a="1"/>
  <c r="AO17" i="33" s="1"/>
  <c r="AC20" i="32"/>
  <c r="AL19" i="32"/>
  <c r="AO18" i="32" a="1"/>
  <c r="AO18" i="32" s="1"/>
  <c r="AM18" i="32" a="1"/>
  <c r="AM18" i="32" s="1"/>
  <c r="AD20" i="31"/>
  <c r="AE20" i="31" s="1"/>
  <c r="AF20" i="31" s="1"/>
  <c r="AG20" i="31" s="1"/>
  <c r="AH20" i="31" s="1"/>
  <c r="AL20" i="31"/>
  <c r="AN19" i="31" a="1"/>
  <c r="AN19" i="31" s="1"/>
  <c r="AM19" i="31" a="1"/>
  <c r="AM19" i="31" s="1"/>
  <c r="AO19" i="31" a="1"/>
  <c r="AO19" i="31" s="1"/>
  <c r="AL21" i="30"/>
  <c r="AC22" i="30"/>
  <c r="AO20" i="30" a="1"/>
  <c r="AO20" i="30" s="1"/>
  <c r="AM20" i="30" a="1"/>
  <c r="AM20" i="30" s="1"/>
  <c r="AN20" i="30" a="1"/>
  <c r="AN20" i="30" s="1"/>
  <c r="AL19" i="29"/>
  <c r="AC20" i="29"/>
  <c r="AO18" i="29" a="1"/>
  <c r="AO18" i="29" s="1"/>
  <c r="AN18" i="29" a="1"/>
  <c r="AN18" i="29" s="1"/>
  <c r="AO18" i="28" a="1"/>
  <c r="AO18" i="28" s="1"/>
  <c r="AM18" i="28" a="1"/>
  <c r="AM18" i="28" s="1"/>
  <c r="AC20" i="28"/>
  <c r="AL19" i="28"/>
  <c r="AC20" i="27"/>
  <c r="AL19" i="27"/>
  <c r="AL19" i="26"/>
  <c r="AC20" i="26"/>
  <c r="AO18" i="26" a="1"/>
  <c r="AO18" i="26" s="1"/>
  <c r="AL21" i="25"/>
  <c r="AC22" i="25"/>
  <c r="AO20" i="25" a="1"/>
  <c r="AO20" i="25" s="1"/>
  <c r="AM20" i="25" a="1"/>
  <c r="AM20" i="25" s="1"/>
  <c r="AL22" i="24"/>
  <c r="AD22" i="24"/>
  <c r="AE22" i="24" s="1"/>
  <c r="AF22" i="24" s="1"/>
  <c r="AG22" i="24" s="1"/>
  <c r="AH22" i="24" s="1"/>
  <c r="AO21" i="24" a="1"/>
  <c r="AO21" i="24" s="1"/>
  <c r="AN21" i="24" a="1"/>
  <c r="AN21" i="24" s="1"/>
  <c r="AM21" i="24" a="1"/>
  <c r="AM21" i="24" s="1"/>
  <c r="AI18" i="23"/>
  <c r="AM18" i="23" s="1" a="1"/>
  <c r="AM18" i="23" s="1"/>
  <c r="AN18" i="23" a="1"/>
  <c r="AN18" i="23" s="1"/>
  <c r="AD22" i="39" l="1"/>
  <c r="AE22" i="39" s="1"/>
  <c r="AF22" i="39" s="1"/>
  <c r="AG22" i="39" s="1"/>
  <c r="AH22" i="39" s="1"/>
  <c r="AL22" i="39"/>
  <c r="AN21" i="39" a="1"/>
  <c r="AN21" i="39" s="1"/>
  <c r="AM21" i="39" a="1"/>
  <c r="AM21" i="39" s="1"/>
  <c r="AO21" i="39" a="1"/>
  <c r="AO21" i="39" s="1"/>
  <c r="AC22" i="38"/>
  <c r="AL21" i="38"/>
  <c r="AO20" i="38" a="1"/>
  <c r="AO20" i="38" s="1"/>
  <c r="AM20" i="38" a="1"/>
  <c r="AM20" i="38" s="1"/>
  <c r="AL21" i="37"/>
  <c r="AC22" i="37"/>
  <c r="AO20" i="37" a="1"/>
  <c r="AO20" i="37" s="1"/>
  <c r="AM20" i="37" a="1"/>
  <c r="AM20" i="37" s="1"/>
  <c r="AO20" i="36" a="1"/>
  <c r="AO20" i="36" s="1"/>
  <c r="AI20" i="36"/>
  <c r="AI20" i="35"/>
  <c r="AO20" i="35" a="1"/>
  <c r="AO20" i="35" s="1"/>
  <c r="AL20" i="34"/>
  <c r="AD20" i="34"/>
  <c r="AE20" i="34" s="1"/>
  <c r="AF20" i="34" s="1"/>
  <c r="AG20" i="34" s="1"/>
  <c r="AH20" i="34" s="1"/>
  <c r="AN19" i="34" a="1"/>
  <c r="AN19" i="34" s="1"/>
  <c r="AO19" i="34" a="1"/>
  <c r="AO19" i="34" s="1"/>
  <c r="AM19" i="34" a="1"/>
  <c r="AM19" i="34" s="1"/>
  <c r="AI18" i="33"/>
  <c r="AN19" i="32" a="1"/>
  <c r="AN19" i="32" s="1"/>
  <c r="AM19" i="32" a="1"/>
  <c r="AM19" i="32" s="1"/>
  <c r="AO19" i="32" a="1"/>
  <c r="AO19" i="32" s="1"/>
  <c r="AD20" i="32"/>
  <c r="AE20" i="32" s="1"/>
  <c r="AF20" i="32" s="1"/>
  <c r="AG20" i="32" s="1"/>
  <c r="AH20" i="32" s="1"/>
  <c r="AL20" i="32"/>
  <c r="AO20" i="31" a="1"/>
  <c r="AO20" i="31" s="1"/>
  <c r="AM20" i="31" a="1"/>
  <c r="AM20" i="31" s="1"/>
  <c r="AI20" i="31"/>
  <c r="AN20" i="31" a="1"/>
  <c r="AN20" i="31" s="1"/>
  <c r="AL22" i="30"/>
  <c r="AD22" i="30"/>
  <c r="AE22" i="30" s="1"/>
  <c r="AF22" i="30" s="1"/>
  <c r="AG22" i="30" s="1"/>
  <c r="AH22" i="30" s="1"/>
  <c r="AN21" i="30" a="1"/>
  <c r="AN21" i="30" s="1"/>
  <c r="AO21" i="30" a="1"/>
  <c r="AO21" i="30" s="1"/>
  <c r="AM21" i="30" a="1"/>
  <c r="AM21" i="30" s="1"/>
  <c r="AL20" i="29"/>
  <c r="AD20" i="29"/>
  <c r="AE20" i="29" s="1"/>
  <c r="AF20" i="29" s="1"/>
  <c r="AG20" i="29" s="1"/>
  <c r="AH20" i="29" s="1"/>
  <c r="AM19" i="29" a="1"/>
  <c r="AM19" i="29" s="1"/>
  <c r="AO19" i="29" a="1"/>
  <c r="AO19" i="29" s="1"/>
  <c r="AN19" i="29" a="1"/>
  <c r="AN19" i="29" s="1"/>
  <c r="AM19" i="28" a="1"/>
  <c r="AM19" i="28" s="1"/>
  <c r="AO19" i="28" a="1"/>
  <c r="AO19" i="28" s="1"/>
  <c r="AN19" i="28" a="1"/>
  <c r="AN19" i="28" s="1"/>
  <c r="AL20" i="28"/>
  <c r="AD20" i="28"/>
  <c r="AE20" i="28" s="1"/>
  <c r="AF20" i="28" s="1"/>
  <c r="AG20" i="28" s="1"/>
  <c r="AH20" i="28" s="1"/>
  <c r="AO19" i="27" a="1"/>
  <c r="AO19" i="27" s="1"/>
  <c r="AN19" i="27" a="1"/>
  <c r="AN19" i="27" s="1"/>
  <c r="AM19" i="27" a="1"/>
  <c r="AM19" i="27" s="1"/>
  <c r="AD20" i="27"/>
  <c r="AE20" i="27" s="1"/>
  <c r="AF20" i="27" s="1"/>
  <c r="AG20" i="27" s="1"/>
  <c r="AH20" i="27" s="1"/>
  <c r="AL20" i="27"/>
  <c r="AL20" i="26"/>
  <c r="AD20" i="26"/>
  <c r="AE20" i="26" s="1"/>
  <c r="AF20" i="26" s="1"/>
  <c r="AG20" i="26" s="1"/>
  <c r="AH20" i="26" s="1"/>
  <c r="AN19" i="26" a="1"/>
  <c r="AN19" i="26" s="1"/>
  <c r="AM19" i="26" a="1"/>
  <c r="AM19" i="26" s="1"/>
  <c r="AO19" i="26" a="1"/>
  <c r="AO19" i="26" s="1"/>
  <c r="AL22" i="25"/>
  <c r="AD22" i="25"/>
  <c r="AE22" i="25" s="1"/>
  <c r="AF22" i="25" s="1"/>
  <c r="AG22" i="25" s="1"/>
  <c r="AH22" i="25" s="1"/>
  <c r="AN21" i="25" a="1"/>
  <c r="AN21" i="25" s="1"/>
  <c r="AO21" i="25" a="1"/>
  <c r="AO21" i="25" s="1"/>
  <c r="AM21" i="25" a="1"/>
  <c r="AM21" i="25" s="1"/>
  <c r="AI22" i="24"/>
  <c r="AC20" i="23"/>
  <c r="AL19" i="23"/>
  <c r="AO18" i="23" a="1"/>
  <c r="AO18" i="23" s="1"/>
  <c r="AI22" i="39" l="1"/>
  <c r="AO21" i="38" a="1"/>
  <c r="AO21" i="38" s="1"/>
  <c r="AM21" i="38" a="1"/>
  <c r="AM21" i="38" s="1"/>
  <c r="AN21" i="38" a="1"/>
  <c r="AN21" i="38" s="1"/>
  <c r="AD22" i="38"/>
  <c r="AE22" i="38" s="1"/>
  <c r="AF22" i="38" s="1"/>
  <c r="AG22" i="38" s="1"/>
  <c r="AH22" i="38" s="1"/>
  <c r="AL22" i="38"/>
  <c r="AL22" i="37"/>
  <c r="AD22" i="37"/>
  <c r="AE22" i="37" s="1"/>
  <c r="AF22" i="37" s="1"/>
  <c r="AG22" i="37" s="1"/>
  <c r="AH22" i="37" s="1"/>
  <c r="AM21" i="37" a="1"/>
  <c r="AM21" i="37" s="1"/>
  <c r="AN21" i="37" a="1"/>
  <c r="AN21" i="37" s="1"/>
  <c r="AO21" i="37" a="1"/>
  <c r="AO21" i="37" s="1"/>
  <c r="AL21" i="36"/>
  <c r="AC22" i="36"/>
  <c r="AN20" i="36" a="1"/>
  <c r="AN20" i="36" s="1"/>
  <c r="AM20" i="36" a="1"/>
  <c r="AM20" i="36" s="1"/>
  <c r="AL21" i="35"/>
  <c r="AC22" i="35"/>
  <c r="AN20" i="35" a="1"/>
  <c r="AN20" i="35" s="1"/>
  <c r="AM20" i="35" a="1"/>
  <c r="AM20" i="35" s="1"/>
  <c r="AO20" i="34" a="1"/>
  <c r="AO20" i="34" s="1"/>
  <c r="AM20" i="34" a="1"/>
  <c r="AM20" i="34" s="1"/>
  <c r="AI20" i="34"/>
  <c r="AN20" i="34" a="1"/>
  <c r="AN20" i="34" s="1"/>
  <c r="AL19" i="33"/>
  <c r="AC20" i="33"/>
  <c r="AO18" i="33" a="1"/>
  <c r="AO18" i="33" s="1"/>
  <c r="AN18" i="33" a="1"/>
  <c r="AN18" i="33" s="1"/>
  <c r="AM18" i="33" a="1"/>
  <c r="AM18" i="33" s="1"/>
  <c r="AI20" i="32"/>
  <c r="AN20" i="32" a="1"/>
  <c r="AN20" i="32" s="1"/>
  <c r="AL21" i="31"/>
  <c r="AC22" i="31"/>
  <c r="AI22" i="30"/>
  <c r="AO22" i="30" s="1" a="1"/>
  <c r="AO22" i="30" s="1"/>
  <c r="AI20" i="29"/>
  <c r="AM20" i="29" a="1"/>
  <c r="AM20" i="29" s="1"/>
  <c r="AM20" i="28" a="1"/>
  <c r="AM20" i="28" s="1"/>
  <c r="AO20" i="28" a="1"/>
  <c r="AO20" i="28" s="1"/>
  <c r="AI20" i="28"/>
  <c r="AN20" i="28" a="1"/>
  <c r="AN20" i="28" s="1"/>
  <c r="AI20" i="27"/>
  <c r="AI20" i="26"/>
  <c r="AO20" i="26" s="1" a="1"/>
  <c r="AO20" i="26" s="1"/>
  <c r="AI22" i="25"/>
  <c r="AN22" i="25" a="1"/>
  <c r="AN22" i="25" s="1"/>
  <c r="AL23" i="24"/>
  <c r="AC24" i="24"/>
  <c r="AO22" i="24" a="1"/>
  <c r="AO22" i="24" s="1"/>
  <c r="AN22" i="24" a="1"/>
  <c r="AN22" i="24" s="1"/>
  <c r="AM22" i="24" a="1"/>
  <c r="AM22" i="24" s="1"/>
  <c r="AO19" i="23" a="1"/>
  <c r="AO19" i="23" s="1"/>
  <c r="AN19" i="23" a="1"/>
  <c r="AN19" i="23" s="1"/>
  <c r="AM19" i="23" a="1"/>
  <c r="AM19" i="23" s="1"/>
  <c r="AD20" i="23"/>
  <c r="AE20" i="23" s="1"/>
  <c r="AF20" i="23" s="1"/>
  <c r="AG20" i="23" s="1"/>
  <c r="AH20" i="23" s="1"/>
  <c r="AL20" i="23"/>
  <c r="AC24" i="39" l="1"/>
  <c r="AL23" i="39"/>
  <c r="AN22" i="39" a="1"/>
  <c r="AN22" i="39" s="1"/>
  <c r="AM22" i="39" a="1"/>
  <c r="AM22" i="39" s="1"/>
  <c r="AO22" i="39" a="1"/>
  <c r="AO22" i="39" s="1"/>
  <c r="AI22" i="38"/>
  <c r="AI22" i="37"/>
  <c r="AN22" i="37" a="1"/>
  <c r="AN22" i="37" s="1"/>
  <c r="AD22" i="36"/>
  <c r="AE22" i="36" s="1"/>
  <c r="AF22" i="36" s="1"/>
  <c r="AG22" i="36" s="1"/>
  <c r="AH22" i="36" s="1"/>
  <c r="AL22" i="36"/>
  <c r="AO21" i="36" a="1"/>
  <c r="AO21" i="36" s="1"/>
  <c r="AN21" i="36" a="1"/>
  <c r="AN21" i="36" s="1"/>
  <c r="AM21" i="36" a="1"/>
  <c r="AM21" i="36" s="1"/>
  <c r="AD22" i="35"/>
  <c r="AE22" i="35" s="1"/>
  <c r="AF22" i="35" s="1"/>
  <c r="AG22" i="35" s="1"/>
  <c r="AH22" i="35" s="1"/>
  <c r="AL22" i="35"/>
  <c r="AO21" i="35" a="1"/>
  <c r="AO21" i="35" s="1"/>
  <c r="AN21" i="35" a="1"/>
  <c r="AN21" i="35" s="1"/>
  <c r="AM21" i="35" a="1"/>
  <c r="AM21" i="35" s="1"/>
  <c r="AL21" i="34"/>
  <c r="AC22" i="34"/>
  <c r="AL20" i="33"/>
  <c r="AD20" i="33"/>
  <c r="AE20" i="33" s="1"/>
  <c r="AF20" i="33" s="1"/>
  <c r="AG20" i="33" s="1"/>
  <c r="AH20" i="33" s="1"/>
  <c r="AN19" i="33" a="1"/>
  <c r="AN19" i="33" s="1"/>
  <c r="AM19" i="33" a="1"/>
  <c r="AM19" i="33" s="1"/>
  <c r="AO19" i="33" a="1"/>
  <c r="AO19" i="33" s="1"/>
  <c r="AL21" i="32"/>
  <c r="AC22" i="32"/>
  <c r="AM20" i="32" a="1"/>
  <c r="AM20" i="32" s="1"/>
  <c r="AO20" i="32" a="1"/>
  <c r="AO20" i="32" s="1"/>
  <c r="AD22" i="31"/>
  <c r="AE22" i="31" s="1"/>
  <c r="AF22" i="31" s="1"/>
  <c r="AG22" i="31" s="1"/>
  <c r="AH22" i="31" s="1"/>
  <c r="AL22" i="31"/>
  <c r="AO21" i="31" a="1"/>
  <c r="AO21" i="31" s="1"/>
  <c r="AM21" i="31" a="1"/>
  <c r="AM21" i="31" s="1"/>
  <c r="AN21" i="31" a="1"/>
  <c r="AN21" i="31" s="1"/>
  <c r="AC24" i="30"/>
  <c r="AL23" i="30"/>
  <c r="AN22" i="30" a="1"/>
  <c r="AN22" i="30" s="1"/>
  <c r="AM22" i="30" a="1"/>
  <c r="AM22" i="30" s="1"/>
  <c r="AL21" i="29"/>
  <c r="AC22" i="29"/>
  <c r="AO20" i="29" a="1"/>
  <c r="AO20" i="29" s="1"/>
  <c r="AN20" i="29" a="1"/>
  <c r="AN20" i="29" s="1"/>
  <c r="AL21" i="28"/>
  <c r="AC22" i="28"/>
  <c r="AL21" i="27"/>
  <c r="AC22" i="27"/>
  <c r="AM20" i="27" a="1"/>
  <c r="AM20" i="27" s="1"/>
  <c r="AN20" i="27" a="1"/>
  <c r="AN20" i="27" s="1"/>
  <c r="AO20" i="27" a="1"/>
  <c r="AO20" i="27" s="1"/>
  <c r="AC22" i="26"/>
  <c r="AL21" i="26"/>
  <c r="AM20" i="26" a="1"/>
  <c r="AM20" i="26" s="1"/>
  <c r="AN20" i="26" a="1"/>
  <c r="AN20" i="26" s="1"/>
  <c r="AL23" i="25"/>
  <c r="AC24" i="25"/>
  <c r="AM22" i="25" a="1"/>
  <c r="AM22" i="25" s="1"/>
  <c r="AO22" i="25" a="1"/>
  <c r="AO22" i="25" s="1"/>
  <c r="AD24" i="24"/>
  <c r="AE24" i="24" s="1"/>
  <c r="AF24" i="24" s="1"/>
  <c r="AG24" i="24" s="1"/>
  <c r="AH24" i="24" s="1"/>
  <c r="AL24" i="24"/>
  <c r="AN23" i="24" a="1"/>
  <c r="AN23" i="24" s="1"/>
  <c r="AM23" i="24" a="1"/>
  <c r="AM23" i="24" s="1"/>
  <c r="AO23" i="24" a="1"/>
  <c r="AO23" i="24" s="1"/>
  <c r="AI20" i="23"/>
  <c r="AN23" i="39" l="1" a="1"/>
  <c r="AN23" i="39" s="1"/>
  <c r="AM23" i="39" a="1"/>
  <c r="AM23" i="39" s="1"/>
  <c r="AO23" i="39" a="1"/>
  <c r="AO23" i="39" s="1"/>
  <c r="AD24" i="39"/>
  <c r="AE24" i="39" s="1"/>
  <c r="AF24" i="39" s="1"/>
  <c r="AG24" i="39" s="1"/>
  <c r="AH24" i="39" s="1"/>
  <c r="AL24" i="39"/>
  <c r="AC24" i="38"/>
  <c r="AL23" i="38"/>
  <c r="AN22" i="38" a="1"/>
  <c r="AN22" i="38" s="1"/>
  <c r="AM22" i="38" a="1"/>
  <c r="AM22" i="38" s="1"/>
  <c r="AO22" i="38" a="1"/>
  <c r="AO22" i="38" s="1"/>
  <c r="AL23" i="37"/>
  <c r="AC24" i="37"/>
  <c r="AO22" i="37" a="1"/>
  <c r="AO22" i="37" s="1"/>
  <c r="AM22" i="37" a="1"/>
  <c r="AM22" i="37" s="1"/>
  <c r="AI22" i="36"/>
  <c r="AI22" i="35"/>
  <c r="AN22" i="35" a="1"/>
  <c r="AN22" i="35" s="1"/>
  <c r="AM21" i="34" a="1"/>
  <c r="AM21" i="34" s="1"/>
  <c r="AO21" i="34" a="1"/>
  <c r="AO21" i="34" s="1"/>
  <c r="AN21" i="34" a="1"/>
  <c r="AN21" i="34" s="1"/>
  <c r="AD22" i="34"/>
  <c r="AE22" i="34" s="1"/>
  <c r="AF22" i="34" s="1"/>
  <c r="AG22" i="34" s="1"/>
  <c r="AH22" i="34" s="1"/>
  <c r="AL22" i="34"/>
  <c r="AI20" i="33"/>
  <c r="AN20" i="33" a="1"/>
  <c r="AN20" i="33" s="1"/>
  <c r="AM20" i="33" a="1"/>
  <c r="AM20" i="33" s="1"/>
  <c r="AL22" i="32"/>
  <c r="AD22" i="32"/>
  <c r="AE22" i="32" s="1"/>
  <c r="AF22" i="32" s="1"/>
  <c r="AG22" i="32" s="1"/>
  <c r="AH22" i="32" s="1"/>
  <c r="AN21" i="32" a="1"/>
  <c r="AN21" i="32" s="1"/>
  <c r="AO21" i="32" a="1"/>
  <c r="AO21" i="32" s="1"/>
  <c r="AM21" i="32" a="1"/>
  <c r="AM21" i="32" s="1"/>
  <c r="AM22" i="31" a="1"/>
  <c r="AM22" i="31" s="1"/>
  <c r="AI22" i="31"/>
  <c r="AN22" i="31" a="1"/>
  <c r="AN22" i="31" s="1"/>
  <c r="AN23" i="30" a="1"/>
  <c r="AN23" i="30" s="1"/>
  <c r="AM23" i="30" a="1"/>
  <c r="AM23" i="30" s="1"/>
  <c r="AO23" i="30" a="1"/>
  <c r="AO23" i="30" s="1"/>
  <c r="AD24" i="30"/>
  <c r="AE24" i="30" s="1"/>
  <c r="AF24" i="30" s="1"/>
  <c r="AG24" i="30" s="1"/>
  <c r="AH24" i="30" s="1"/>
  <c r="AL24" i="30"/>
  <c r="AD22" i="29"/>
  <c r="AE22" i="29" s="1"/>
  <c r="AF22" i="29" s="1"/>
  <c r="AG22" i="29" s="1"/>
  <c r="AH22" i="29" s="1"/>
  <c r="AL22" i="29"/>
  <c r="AM21" i="29" a="1"/>
  <c r="AM21" i="29" s="1"/>
  <c r="AO21" i="29" a="1"/>
  <c r="AO21" i="29" s="1"/>
  <c r="AN21" i="29" a="1"/>
  <c r="AN21" i="29" s="1"/>
  <c r="AL22" i="28"/>
  <c r="AD22" i="28"/>
  <c r="AE22" i="28" s="1"/>
  <c r="AF22" i="28" s="1"/>
  <c r="AG22" i="28" s="1"/>
  <c r="AH22" i="28" s="1"/>
  <c r="AO21" i="28" a="1"/>
  <c r="AO21" i="28" s="1"/>
  <c r="AN21" i="28" a="1"/>
  <c r="AN21" i="28" s="1"/>
  <c r="AM21" i="28" a="1"/>
  <c r="AM21" i="28" s="1"/>
  <c r="AD22" i="27"/>
  <c r="AE22" i="27" s="1"/>
  <c r="AF22" i="27" s="1"/>
  <c r="AG22" i="27" s="1"/>
  <c r="AH22" i="27" s="1"/>
  <c r="AL22" i="27"/>
  <c r="AN21" i="27" a="1"/>
  <c r="AN21" i="27" s="1"/>
  <c r="AM21" i="27" a="1"/>
  <c r="AM21" i="27" s="1"/>
  <c r="AO21" i="27" a="1"/>
  <c r="AO21" i="27" s="1"/>
  <c r="AN21" i="26" a="1"/>
  <c r="AN21" i="26" s="1"/>
  <c r="AM21" i="26" a="1"/>
  <c r="AM21" i="26" s="1"/>
  <c r="AO21" i="26" a="1"/>
  <c r="AO21" i="26" s="1"/>
  <c r="AL22" i="26"/>
  <c r="AD22" i="26"/>
  <c r="AE22" i="26" s="1"/>
  <c r="AF22" i="26" s="1"/>
  <c r="AG22" i="26" s="1"/>
  <c r="AH22" i="26" s="1"/>
  <c r="AL24" i="25"/>
  <c r="AD24" i="25"/>
  <c r="AE24" i="25" s="1"/>
  <c r="AF24" i="25" s="1"/>
  <c r="AG24" i="25" s="1"/>
  <c r="AH24" i="25" s="1"/>
  <c r="AM23" i="25" a="1"/>
  <c r="AM23" i="25" s="1"/>
  <c r="AO23" i="25" a="1"/>
  <c r="AO23" i="25" s="1"/>
  <c r="AN23" i="25" a="1"/>
  <c r="AN23" i="25" s="1"/>
  <c r="AM24" i="24" a="1"/>
  <c r="AM24" i="24" s="1"/>
  <c r="AO24" i="24" a="1"/>
  <c r="AO24" i="24" s="1"/>
  <c r="AN24" i="24" a="1"/>
  <c r="AN24" i="24" s="1"/>
  <c r="AI24" i="24"/>
  <c r="AL21" i="23"/>
  <c r="AC22" i="23"/>
  <c r="AM20" i="23" a="1"/>
  <c r="AM20" i="23" s="1"/>
  <c r="AN20" i="23" a="1"/>
  <c r="AN20" i="23" s="1"/>
  <c r="AO20" i="23" a="1"/>
  <c r="AO20" i="23" s="1"/>
  <c r="AO24" i="39" l="1" a="1"/>
  <c r="AO24" i="39" s="1"/>
  <c r="AN24" i="39" a="1"/>
  <c r="AN24" i="39" s="1"/>
  <c r="AI24" i="39"/>
  <c r="AO23" i="38" a="1"/>
  <c r="AO23" i="38" s="1"/>
  <c r="AN23" i="38" a="1"/>
  <c r="AN23" i="38" s="1"/>
  <c r="AM23" i="38" a="1"/>
  <c r="AM23" i="38" s="1"/>
  <c r="AL24" i="38"/>
  <c r="AD24" i="38"/>
  <c r="AE24" i="38" s="1"/>
  <c r="AF24" i="38" s="1"/>
  <c r="AG24" i="38" s="1"/>
  <c r="AH24" i="38" s="1"/>
  <c r="AL24" i="37"/>
  <c r="AD24" i="37"/>
  <c r="AE24" i="37" s="1"/>
  <c r="AF24" i="37" s="1"/>
  <c r="AG24" i="37" s="1"/>
  <c r="AH24" i="37" s="1"/>
  <c r="AN23" i="37" a="1"/>
  <c r="AN23" i="37" s="1"/>
  <c r="AM23" i="37" a="1"/>
  <c r="AM23" i="37" s="1"/>
  <c r="AO23" i="37" a="1"/>
  <c r="AO23" i="37" s="1"/>
  <c r="AC24" i="36"/>
  <c r="AL23" i="36"/>
  <c r="AO22" i="36" a="1"/>
  <c r="AO22" i="36" s="1"/>
  <c r="AN22" i="36" a="1"/>
  <c r="AN22" i="36" s="1"/>
  <c r="AM22" i="36" a="1"/>
  <c r="AM22" i="36" s="1"/>
  <c r="AL23" i="35"/>
  <c r="AC24" i="35"/>
  <c r="AM22" i="35" a="1"/>
  <c r="AM22" i="35" s="1"/>
  <c r="AO22" i="35" a="1"/>
  <c r="AO22" i="35" s="1"/>
  <c r="AI22" i="34"/>
  <c r="AO22" i="34" s="1" a="1"/>
  <c r="AO22" i="34" s="1"/>
  <c r="AN22" i="34" a="1"/>
  <c r="AN22" i="34" s="1"/>
  <c r="AL21" i="33"/>
  <c r="AC22" i="33"/>
  <c r="AO20" i="33" a="1"/>
  <c r="AO20" i="33" s="1"/>
  <c r="AI22" i="32"/>
  <c r="AO22" i="32" s="1" a="1"/>
  <c r="AO22" i="32" s="1"/>
  <c r="AL23" i="31"/>
  <c r="AC24" i="31"/>
  <c r="AO22" i="31" a="1"/>
  <c r="AO22" i="31" s="1"/>
  <c r="AI24" i="30"/>
  <c r="AI22" i="29"/>
  <c r="AO22" i="29" a="1"/>
  <c r="AO22" i="29" s="1"/>
  <c r="AN22" i="28" a="1"/>
  <c r="AN22" i="28" s="1"/>
  <c r="AI22" i="28"/>
  <c r="AO22" i="28" a="1"/>
  <c r="AO22" i="28" s="1"/>
  <c r="AN22" i="27" a="1"/>
  <c r="AN22" i="27" s="1"/>
  <c r="AI22" i="27"/>
  <c r="AI22" i="26"/>
  <c r="AI24" i="25"/>
  <c r="AN24" i="25" a="1"/>
  <c r="AN24" i="25" s="1"/>
  <c r="AL25" i="24"/>
  <c r="AC26" i="24"/>
  <c r="AL22" i="23"/>
  <c r="AD22" i="23"/>
  <c r="AE22" i="23" s="1"/>
  <c r="AF22" i="23" s="1"/>
  <c r="AG22" i="23" s="1"/>
  <c r="AH22" i="23" s="1"/>
  <c r="AM21" i="23" a="1"/>
  <c r="AM21" i="23" s="1"/>
  <c r="AO21" i="23" a="1"/>
  <c r="AO21" i="23" s="1"/>
  <c r="AN21" i="23" a="1"/>
  <c r="AN21" i="23" s="1"/>
  <c r="AC26" i="39" l="1"/>
  <c r="AL25" i="39"/>
  <c r="AM24" i="39" a="1"/>
  <c r="AM24" i="39" s="1"/>
  <c r="AI24" i="38"/>
  <c r="AM24" i="38" a="1"/>
  <c r="AM24" i="38" s="1"/>
  <c r="AI24" i="37"/>
  <c r="AO23" i="36" a="1"/>
  <c r="AO23" i="36" s="1"/>
  <c r="AN23" i="36" a="1"/>
  <c r="AN23" i="36" s="1"/>
  <c r="AM23" i="36" a="1"/>
  <c r="AM23" i="36" s="1"/>
  <c r="AD24" i="36"/>
  <c r="AE24" i="36" s="1"/>
  <c r="AF24" i="36" s="1"/>
  <c r="AG24" i="36" s="1"/>
  <c r="AH24" i="36" s="1"/>
  <c r="AL24" i="36"/>
  <c r="AD24" i="35"/>
  <c r="AE24" i="35" s="1"/>
  <c r="AF24" i="35" s="1"/>
  <c r="AG24" i="35" s="1"/>
  <c r="AH24" i="35" s="1"/>
  <c r="AL24" i="35"/>
  <c r="AM23" i="35" a="1"/>
  <c r="AM23" i="35" s="1"/>
  <c r="AO23" i="35" a="1"/>
  <c r="AO23" i="35" s="1"/>
  <c r="AN23" i="35" a="1"/>
  <c r="AN23" i="35" s="1"/>
  <c r="AL23" i="34"/>
  <c r="AC24" i="34"/>
  <c r="AM22" i="34" a="1"/>
  <c r="AM22" i="34" s="1"/>
  <c r="AL22" i="33"/>
  <c r="AD22" i="33"/>
  <c r="AE22" i="33" s="1"/>
  <c r="AF22" i="33" s="1"/>
  <c r="AG22" i="33" s="1"/>
  <c r="AH22" i="33" s="1"/>
  <c r="AN21" i="33" a="1"/>
  <c r="AN21" i="33" s="1"/>
  <c r="AO21" i="33" a="1"/>
  <c r="AO21" i="33" s="1"/>
  <c r="AM21" i="33" a="1"/>
  <c r="AM21" i="33" s="1"/>
  <c r="AL23" i="32"/>
  <c r="AC24" i="32"/>
  <c r="AN22" i="32" a="1"/>
  <c r="AN22" i="32" s="1"/>
  <c r="AM22" i="32" a="1"/>
  <c r="AM22" i="32" s="1"/>
  <c r="AD24" i="31"/>
  <c r="AE24" i="31" s="1"/>
  <c r="AF24" i="31" s="1"/>
  <c r="AG24" i="31" s="1"/>
  <c r="AH24" i="31" s="1"/>
  <c r="AL24" i="31"/>
  <c r="AM23" i="31" a="1"/>
  <c r="AM23" i="31" s="1"/>
  <c r="AO23" i="31" a="1"/>
  <c r="AO23" i="31" s="1"/>
  <c r="AN23" i="31" a="1"/>
  <c r="AN23" i="31" s="1"/>
  <c r="AL25" i="30"/>
  <c r="AC26" i="30"/>
  <c r="AO24" i="30" a="1"/>
  <c r="AO24" i="30" s="1"/>
  <c r="AM24" i="30" a="1"/>
  <c r="AM24" i="30" s="1"/>
  <c r="AN24" i="30" a="1"/>
  <c r="AN24" i="30" s="1"/>
  <c r="AC24" i="29"/>
  <c r="AL23" i="29"/>
  <c r="AM22" i="29" a="1"/>
  <c r="AM22" i="29" s="1"/>
  <c r="AN22" i="29" a="1"/>
  <c r="AN22" i="29" s="1"/>
  <c r="AC24" i="28"/>
  <c r="AL23" i="28"/>
  <c r="AM22" i="28" a="1"/>
  <c r="AM22" i="28" s="1"/>
  <c r="AC24" i="27"/>
  <c r="AL23" i="27"/>
  <c r="AM22" i="27" a="1"/>
  <c r="AM22" i="27" s="1"/>
  <c r="AO22" i="27" a="1"/>
  <c r="AO22" i="27" s="1"/>
  <c r="AC24" i="26"/>
  <c r="AL23" i="26"/>
  <c r="AN22" i="26" a="1"/>
  <c r="AN22" i="26" s="1"/>
  <c r="AM22" i="26" a="1"/>
  <c r="AM22" i="26" s="1"/>
  <c r="AO22" i="26" a="1"/>
  <c r="AO22" i="26" s="1"/>
  <c r="AC26" i="25"/>
  <c r="AL25" i="25"/>
  <c r="AO24" i="25" a="1"/>
  <c r="AO24" i="25" s="1"/>
  <c r="AM24" i="25" a="1"/>
  <c r="AM24" i="25" s="1"/>
  <c r="AD26" i="24"/>
  <c r="AE26" i="24" s="1"/>
  <c r="AF26" i="24" s="1"/>
  <c r="AG26" i="24" s="1"/>
  <c r="AH26" i="24" s="1"/>
  <c r="AL26" i="24"/>
  <c r="AM25" i="24" a="1"/>
  <c r="AM25" i="24" s="1"/>
  <c r="AN25" i="24" a="1"/>
  <c r="AN25" i="24" s="1"/>
  <c r="AO25" i="24" a="1"/>
  <c r="AO25" i="24" s="1"/>
  <c r="AM22" i="23" a="1"/>
  <c r="AM22" i="23" s="1"/>
  <c r="AI22" i="23"/>
  <c r="AD26" i="39" l="1"/>
  <c r="AE26" i="39" s="1"/>
  <c r="AF26" i="39" s="1"/>
  <c r="AG26" i="39" s="1"/>
  <c r="AH26" i="39" s="1"/>
  <c r="AL26" i="39"/>
  <c r="AO25" i="39" a="1"/>
  <c r="AO25" i="39" s="1"/>
  <c r="AN25" i="39" a="1"/>
  <c r="AN25" i="39" s="1"/>
  <c r="AM25" i="39" a="1"/>
  <c r="AM25" i="39" s="1"/>
  <c r="AL25" i="38"/>
  <c r="AC26" i="38"/>
  <c r="AO24" i="38" a="1"/>
  <c r="AO24" i="38" s="1"/>
  <c r="AN24" i="38" a="1"/>
  <c r="AN24" i="38" s="1"/>
  <c r="AL25" i="37"/>
  <c r="AC26" i="37"/>
  <c r="AO24" i="37" a="1"/>
  <c r="AO24" i="37" s="1"/>
  <c r="AN24" i="37" a="1"/>
  <c r="AN24" i="37" s="1"/>
  <c r="AM24" i="37" a="1"/>
  <c r="AM24" i="37" s="1"/>
  <c r="AI24" i="36"/>
  <c r="AI24" i="35"/>
  <c r="AD24" i="34"/>
  <c r="AE24" i="34" s="1"/>
  <c r="AF24" i="34" s="1"/>
  <c r="AG24" i="34" s="1"/>
  <c r="AH24" i="34" s="1"/>
  <c r="AL24" i="34"/>
  <c r="AN23" i="34" a="1"/>
  <c r="AN23" i="34" s="1"/>
  <c r="AM23" i="34" a="1"/>
  <c r="AM23" i="34" s="1"/>
  <c r="AO23" i="34" a="1"/>
  <c r="AO23" i="34" s="1"/>
  <c r="AI22" i="33"/>
  <c r="AN22" i="33" a="1"/>
  <c r="AN22" i="33" s="1"/>
  <c r="AD24" i="32"/>
  <c r="AE24" i="32" s="1"/>
  <c r="AF24" i="32" s="1"/>
  <c r="AG24" i="32" s="1"/>
  <c r="AH24" i="32" s="1"/>
  <c r="AL24" i="32"/>
  <c r="AM23" i="32" a="1"/>
  <c r="AM23" i="32" s="1"/>
  <c r="AO23" i="32" a="1"/>
  <c r="AO23" i="32" s="1"/>
  <c r="AN23" i="32" a="1"/>
  <c r="AN23" i="32" s="1"/>
  <c r="AI24" i="31"/>
  <c r="AD26" i="30"/>
  <c r="AE26" i="30" s="1"/>
  <c r="AF26" i="30" s="1"/>
  <c r="AG26" i="30" s="1"/>
  <c r="AH26" i="30" s="1"/>
  <c r="AL26" i="30"/>
  <c r="AO25" i="30" a="1"/>
  <c r="AO25" i="30" s="1"/>
  <c r="AN25" i="30" a="1"/>
  <c r="AN25" i="30" s="1"/>
  <c r="AM25" i="30" a="1"/>
  <c r="AM25" i="30" s="1"/>
  <c r="AN23" i="29" a="1"/>
  <c r="AN23" i="29" s="1"/>
  <c r="AM23" i="29" a="1"/>
  <c r="AM23" i="29" s="1"/>
  <c r="AO23" i="29" a="1"/>
  <c r="AO23" i="29" s="1"/>
  <c r="AD24" i="29"/>
  <c r="AE24" i="29" s="1"/>
  <c r="AF24" i="29" s="1"/>
  <c r="AG24" i="29" s="1"/>
  <c r="AH24" i="29" s="1"/>
  <c r="AL24" i="29"/>
  <c r="AO23" i="28" a="1"/>
  <c r="AO23" i="28" s="1"/>
  <c r="AN23" i="28" a="1"/>
  <c r="AN23" i="28" s="1"/>
  <c r="AM23" i="28" a="1"/>
  <c r="AM23" i="28" s="1"/>
  <c r="AD24" i="28"/>
  <c r="AE24" i="28" s="1"/>
  <c r="AF24" i="28" s="1"/>
  <c r="AG24" i="28" s="1"/>
  <c r="AH24" i="28" s="1"/>
  <c r="AL24" i="28"/>
  <c r="AN23" i="27" a="1"/>
  <c r="AN23" i="27" s="1"/>
  <c r="AO23" i="27" a="1"/>
  <c r="AO23" i="27" s="1"/>
  <c r="AM23" i="27" a="1"/>
  <c r="AM23" i="27" s="1"/>
  <c r="AD24" i="27"/>
  <c r="AE24" i="27" s="1"/>
  <c r="AF24" i="27" s="1"/>
  <c r="AG24" i="27" s="1"/>
  <c r="AH24" i="27" s="1"/>
  <c r="AL24" i="27"/>
  <c r="AL24" i="26"/>
  <c r="AD24" i="26"/>
  <c r="AE24" i="26" s="1"/>
  <c r="AF24" i="26" s="1"/>
  <c r="AG24" i="26" s="1"/>
  <c r="AH24" i="26" s="1"/>
  <c r="AO23" i="26" a="1"/>
  <c r="AO23" i="26" s="1"/>
  <c r="AN23" i="26" a="1"/>
  <c r="AN23" i="26" s="1"/>
  <c r="AM23" i="26" a="1"/>
  <c r="AM23" i="26" s="1"/>
  <c r="AO25" i="25" a="1"/>
  <c r="AO25" i="25" s="1"/>
  <c r="AN25" i="25" a="1"/>
  <c r="AN25" i="25" s="1"/>
  <c r="AM25" i="25" a="1"/>
  <c r="AM25" i="25" s="1"/>
  <c r="AL26" i="25"/>
  <c r="AD26" i="25"/>
  <c r="AE26" i="25" s="1"/>
  <c r="AF26" i="25" s="1"/>
  <c r="AG26" i="25" s="1"/>
  <c r="AH26" i="25" s="1"/>
  <c r="AO26" i="24" a="1"/>
  <c r="AO26" i="24" s="1"/>
  <c r="AM26" i="24" a="1"/>
  <c r="AM26" i="24" s="1"/>
  <c r="AI26" i="24"/>
  <c r="AN26" i="24" a="1"/>
  <c r="AN26" i="24" s="1"/>
  <c r="AL23" i="23"/>
  <c r="AC24" i="23"/>
  <c r="AN22" i="23" a="1"/>
  <c r="AN22" i="23" s="1"/>
  <c r="AO22" i="23" a="1"/>
  <c r="AO22" i="23" s="1"/>
  <c r="AM26" i="39" l="1" a="1"/>
  <c r="AM26" i="39" s="1"/>
  <c r="AN26" i="39" a="1"/>
  <c r="AN26" i="39" s="1"/>
  <c r="AI26" i="39"/>
  <c r="AD26" i="38"/>
  <c r="AE26" i="38" s="1"/>
  <c r="AF26" i="38" s="1"/>
  <c r="AG26" i="38" s="1"/>
  <c r="AH26" i="38" s="1"/>
  <c r="AL26" i="38"/>
  <c r="AM25" i="38" a="1"/>
  <c r="AM25" i="38" s="1"/>
  <c r="AN25" i="38" a="1"/>
  <c r="AN25" i="38" s="1"/>
  <c r="AO25" i="38" a="1"/>
  <c r="AO25" i="38" s="1"/>
  <c r="AL26" i="37"/>
  <c r="AD26" i="37"/>
  <c r="AE26" i="37" s="1"/>
  <c r="AF26" i="37" s="1"/>
  <c r="AG26" i="37" s="1"/>
  <c r="AH26" i="37" s="1"/>
  <c r="AM25" i="37" a="1"/>
  <c r="AM25" i="37" s="1"/>
  <c r="AN25" i="37" a="1"/>
  <c r="AN25" i="37" s="1"/>
  <c r="AO25" i="37" a="1"/>
  <c r="AO25" i="37" s="1"/>
  <c r="AL25" i="36"/>
  <c r="AC26" i="36"/>
  <c r="AM24" i="36" a="1"/>
  <c r="AM24" i="36" s="1"/>
  <c r="AN24" i="36" a="1"/>
  <c r="AN24" i="36" s="1"/>
  <c r="AO24" i="36" a="1"/>
  <c r="AO24" i="36" s="1"/>
  <c r="AC26" i="35"/>
  <c r="AL25" i="35"/>
  <c r="AN24" i="35" a="1"/>
  <c r="AN24" i="35" s="1"/>
  <c r="AO24" i="35" a="1"/>
  <c r="AO24" i="35" s="1"/>
  <c r="AM24" i="35" a="1"/>
  <c r="AM24" i="35" s="1"/>
  <c r="AN24" i="34" a="1"/>
  <c r="AN24" i="34" s="1"/>
  <c r="AI24" i="34"/>
  <c r="AL23" i="33"/>
  <c r="AC24" i="33"/>
  <c r="AO22" i="33" a="1"/>
  <c r="AO22" i="33" s="1"/>
  <c r="AM22" i="33" a="1"/>
  <c r="AM22" i="33" s="1"/>
  <c r="AI24" i="32"/>
  <c r="AC26" i="31"/>
  <c r="AL25" i="31"/>
  <c r="AM24" i="31" a="1"/>
  <c r="AM24" i="31" s="1"/>
  <c r="AN24" i="31" a="1"/>
  <c r="AN24" i="31" s="1"/>
  <c r="AO24" i="31" a="1"/>
  <c r="AO24" i="31" s="1"/>
  <c r="AI26" i="30"/>
  <c r="AN24" i="29" a="1"/>
  <c r="AN24" i="29" s="1"/>
  <c r="AI24" i="29"/>
  <c r="AM24" i="29" a="1"/>
  <c r="AM24" i="29" s="1"/>
  <c r="AI24" i="28"/>
  <c r="AI24" i="27"/>
  <c r="AI24" i="26"/>
  <c r="AO24" i="26" s="1" a="1"/>
  <c r="AO24" i="26" s="1"/>
  <c r="AI26" i="25"/>
  <c r="AN26" i="25" a="1"/>
  <c r="AN26" i="25" s="1"/>
  <c r="AC28" i="24"/>
  <c r="AL27" i="24"/>
  <c r="AD24" i="23"/>
  <c r="AE24" i="23" s="1"/>
  <c r="AF24" i="23" s="1"/>
  <c r="AG24" i="23" s="1"/>
  <c r="AH24" i="23" s="1"/>
  <c r="AL24" i="23"/>
  <c r="AO23" i="23" a="1"/>
  <c r="AO23" i="23" s="1"/>
  <c r="AM23" i="23" a="1"/>
  <c r="AM23" i="23" s="1"/>
  <c r="AN23" i="23" a="1"/>
  <c r="AN23" i="23" s="1"/>
  <c r="AL27" i="39" l="1"/>
  <c r="AC28" i="39"/>
  <c r="AO26" i="39" a="1"/>
  <c r="AO26" i="39" s="1"/>
  <c r="AI26" i="38"/>
  <c r="AI26" i="37"/>
  <c r="AN26" i="37" a="1"/>
  <c r="AN26" i="37" s="1"/>
  <c r="AM26" i="37" a="1"/>
  <c r="AM26" i="37" s="1"/>
  <c r="AD26" i="36"/>
  <c r="AE26" i="36" s="1"/>
  <c r="AF26" i="36" s="1"/>
  <c r="AG26" i="36" s="1"/>
  <c r="AH26" i="36" s="1"/>
  <c r="AL26" i="36"/>
  <c r="AN25" i="36" a="1"/>
  <c r="AN25" i="36" s="1"/>
  <c r="AO25" i="36" a="1"/>
  <c r="AO25" i="36" s="1"/>
  <c r="AM25" i="36" a="1"/>
  <c r="AM25" i="36" s="1"/>
  <c r="AM25" i="35" a="1"/>
  <c r="AM25" i="35" s="1"/>
  <c r="AO25" i="35" a="1"/>
  <c r="AO25" i="35" s="1"/>
  <c r="AN25" i="35" a="1"/>
  <c r="AN25" i="35" s="1"/>
  <c r="AL26" i="35"/>
  <c r="AD26" i="35"/>
  <c r="AE26" i="35" s="1"/>
  <c r="AF26" i="35" s="1"/>
  <c r="AG26" i="35" s="1"/>
  <c r="AH26" i="35" s="1"/>
  <c r="AC26" i="34"/>
  <c r="AL25" i="34"/>
  <c r="AO24" i="34" a="1"/>
  <c r="AO24" i="34" s="1"/>
  <c r="AM24" i="34" a="1"/>
  <c r="AM24" i="34" s="1"/>
  <c r="AL24" i="33"/>
  <c r="AD24" i="33"/>
  <c r="AE24" i="33" s="1"/>
  <c r="AF24" i="33" s="1"/>
  <c r="AG24" i="33" s="1"/>
  <c r="AH24" i="33" s="1"/>
  <c r="AN23" i="33" a="1"/>
  <c r="AN23" i="33" s="1"/>
  <c r="AM23" i="33" a="1"/>
  <c r="AM23" i="33" s="1"/>
  <c r="AO23" i="33" a="1"/>
  <c r="AO23" i="33" s="1"/>
  <c r="AL25" i="32"/>
  <c r="AC26" i="32"/>
  <c r="AM24" i="32" a="1"/>
  <c r="AM24" i="32" s="1"/>
  <c r="AO24" i="32" a="1"/>
  <c r="AO24" i="32" s="1"/>
  <c r="AN24" i="32" a="1"/>
  <c r="AN24" i="32" s="1"/>
  <c r="AN25" i="31" a="1"/>
  <c r="AN25" i="31" s="1"/>
  <c r="AO25" i="31" a="1"/>
  <c r="AO25" i="31" s="1"/>
  <c r="AM25" i="31" a="1"/>
  <c r="AM25" i="31" s="1"/>
  <c r="AD26" i="31"/>
  <c r="AE26" i="31" s="1"/>
  <c r="AF26" i="31" s="1"/>
  <c r="AG26" i="31" s="1"/>
  <c r="AH26" i="31" s="1"/>
  <c r="AL26" i="31"/>
  <c r="AL27" i="30"/>
  <c r="AC28" i="30"/>
  <c r="AN26" i="30" a="1"/>
  <c r="AN26" i="30" s="1"/>
  <c r="AO26" i="30" a="1"/>
  <c r="AO26" i="30" s="1"/>
  <c r="AM26" i="30" a="1"/>
  <c r="AM26" i="30" s="1"/>
  <c r="AC26" i="29"/>
  <c r="AL25" i="29"/>
  <c r="AO24" i="29" a="1"/>
  <c r="AO24" i="29" s="1"/>
  <c r="AC26" i="28"/>
  <c r="AL25" i="28"/>
  <c r="AO24" i="28" a="1"/>
  <c r="AO24" i="28" s="1"/>
  <c r="AM24" i="28" a="1"/>
  <c r="AM24" i="28" s="1"/>
  <c r="AN24" i="28" a="1"/>
  <c r="AN24" i="28" s="1"/>
  <c r="AC26" i="27"/>
  <c r="AL25" i="27"/>
  <c r="AM24" i="27" a="1"/>
  <c r="AM24" i="27" s="1"/>
  <c r="AN24" i="27" a="1"/>
  <c r="AN24" i="27" s="1"/>
  <c r="AO24" i="27" a="1"/>
  <c r="AO24" i="27" s="1"/>
  <c r="AL25" i="26"/>
  <c r="AC26" i="26"/>
  <c r="AN24" i="26" a="1"/>
  <c r="AN24" i="26" s="1"/>
  <c r="AM24" i="26" a="1"/>
  <c r="AM24" i="26" s="1"/>
  <c r="AC28" i="25"/>
  <c r="AL27" i="25"/>
  <c r="AM26" i="25" a="1"/>
  <c r="AM26" i="25" s="1"/>
  <c r="AO26" i="25" a="1"/>
  <c r="AO26" i="25" s="1"/>
  <c r="AN27" i="24" a="1"/>
  <c r="AN27" i="24" s="1"/>
  <c r="AM27" i="24" a="1"/>
  <c r="AM27" i="24" s="1"/>
  <c r="AO27" i="24" a="1"/>
  <c r="AO27" i="24" s="1"/>
  <c r="AL28" i="24"/>
  <c r="AD28" i="24"/>
  <c r="AE28" i="24" s="1"/>
  <c r="AF28" i="24" s="1"/>
  <c r="AG28" i="24" s="1"/>
  <c r="AH28" i="24" s="1"/>
  <c r="AN24" i="23" a="1"/>
  <c r="AN24" i="23" s="1"/>
  <c r="AI24" i="23"/>
  <c r="AD28" i="39" l="1"/>
  <c r="AE28" i="39" s="1"/>
  <c r="AF28" i="39" s="1"/>
  <c r="AG28" i="39" s="1"/>
  <c r="AH28" i="39" s="1"/>
  <c r="AL28" i="39"/>
  <c r="AO27" i="39" a="1"/>
  <c r="AO27" i="39" s="1"/>
  <c r="AN27" i="39" a="1"/>
  <c r="AN27" i="39" s="1"/>
  <c r="AM27" i="39" a="1"/>
  <c r="AM27" i="39" s="1"/>
  <c r="AC28" i="38"/>
  <c r="AL27" i="38"/>
  <c r="AO26" i="38" a="1"/>
  <c r="AO26" i="38" s="1"/>
  <c r="AM26" i="38" a="1"/>
  <c r="AM26" i="38" s="1"/>
  <c r="AN26" i="38" a="1"/>
  <c r="AN26" i="38" s="1"/>
  <c r="AC28" i="37"/>
  <c r="AL27" i="37"/>
  <c r="AO26" i="37" a="1"/>
  <c r="AO26" i="37" s="1"/>
  <c r="AI26" i="36"/>
  <c r="AN26" i="35" a="1"/>
  <c r="AN26" i="35" s="1"/>
  <c r="AI26" i="35"/>
  <c r="AM25" i="34" a="1"/>
  <c r="AM25" i="34" s="1"/>
  <c r="AN25" i="34" a="1"/>
  <c r="AN25" i="34" s="1"/>
  <c r="AO25" i="34" a="1"/>
  <c r="AO25" i="34" s="1"/>
  <c r="AL26" i="34"/>
  <c r="AD26" i="34"/>
  <c r="AE26" i="34" s="1"/>
  <c r="AF26" i="34" s="1"/>
  <c r="AG26" i="34" s="1"/>
  <c r="AH26" i="34" s="1"/>
  <c r="AI24" i="33"/>
  <c r="AN24" i="33" a="1"/>
  <c r="AN24" i="33" s="1"/>
  <c r="AM24" i="33" a="1"/>
  <c r="AM24" i="33" s="1"/>
  <c r="AL26" i="32"/>
  <c r="AD26" i="32"/>
  <c r="AE26" i="32" s="1"/>
  <c r="AF26" i="32" s="1"/>
  <c r="AG26" i="32" s="1"/>
  <c r="AH26" i="32" s="1"/>
  <c r="AN25" i="32" a="1"/>
  <c r="AN25" i="32" s="1"/>
  <c r="AM25" i="32" a="1"/>
  <c r="AM25" i="32" s="1"/>
  <c r="AO25" i="32" a="1"/>
  <c r="AO25" i="32" s="1"/>
  <c r="AI26" i="31"/>
  <c r="AD28" i="30"/>
  <c r="AE28" i="30" s="1"/>
  <c r="AF28" i="30" s="1"/>
  <c r="AG28" i="30" s="1"/>
  <c r="AH28" i="30" s="1"/>
  <c r="AL28" i="30"/>
  <c r="AO27" i="30" a="1"/>
  <c r="AO27" i="30" s="1"/>
  <c r="AM27" i="30" a="1"/>
  <c r="AM27" i="30" s="1"/>
  <c r="AN27" i="30" a="1"/>
  <c r="AN27" i="30" s="1"/>
  <c r="AN25" i="29" a="1"/>
  <c r="AN25" i="29" s="1"/>
  <c r="AM25" i="29" a="1"/>
  <c r="AM25" i="29" s="1"/>
  <c r="AO25" i="29" a="1"/>
  <c r="AO25" i="29" s="1"/>
  <c r="AD26" i="29"/>
  <c r="AE26" i="29" s="1"/>
  <c r="AF26" i="29" s="1"/>
  <c r="AG26" i="29" s="1"/>
  <c r="AH26" i="29" s="1"/>
  <c r="AL26" i="29"/>
  <c r="AO25" i="28" a="1"/>
  <c r="AO25" i="28" s="1"/>
  <c r="AM25" i="28" a="1"/>
  <c r="AM25" i="28" s="1"/>
  <c r="AN25" i="28" a="1"/>
  <c r="AN25" i="28" s="1"/>
  <c r="AL26" i="28"/>
  <c r="AD26" i="28"/>
  <c r="AE26" i="28" s="1"/>
  <c r="AF26" i="28" s="1"/>
  <c r="AG26" i="28" s="1"/>
  <c r="AH26" i="28" s="1"/>
  <c r="AO25" i="27" a="1"/>
  <c r="AO25" i="27" s="1"/>
  <c r="AN25" i="27" a="1"/>
  <c r="AN25" i="27" s="1"/>
  <c r="AM25" i="27" a="1"/>
  <c r="AM25" i="27" s="1"/>
  <c r="AD26" i="27"/>
  <c r="AE26" i="27" s="1"/>
  <c r="AF26" i="27" s="1"/>
  <c r="AG26" i="27" s="1"/>
  <c r="AH26" i="27" s="1"/>
  <c r="AL26" i="27"/>
  <c r="AD26" i="26"/>
  <c r="AE26" i="26" s="1"/>
  <c r="AF26" i="26" s="1"/>
  <c r="AG26" i="26" s="1"/>
  <c r="AH26" i="26" s="1"/>
  <c r="AL26" i="26"/>
  <c r="AN25" i="26" a="1"/>
  <c r="AN25" i="26" s="1"/>
  <c r="AO25" i="26" a="1"/>
  <c r="AO25" i="26" s="1"/>
  <c r="AM25" i="26" a="1"/>
  <c r="AM25" i="26" s="1"/>
  <c r="AN27" i="25" a="1"/>
  <c r="AN27" i="25" s="1"/>
  <c r="AM27" i="25" a="1"/>
  <c r="AM27" i="25" s="1"/>
  <c r="AO27" i="25" a="1"/>
  <c r="AO27" i="25" s="1"/>
  <c r="AL28" i="25"/>
  <c r="AD28" i="25"/>
  <c r="AE28" i="25" s="1"/>
  <c r="AF28" i="25" s="1"/>
  <c r="AG28" i="25" s="1"/>
  <c r="AH28" i="25" s="1"/>
  <c r="AI28" i="24"/>
  <c r="AC26" i="23"/>
  <c r="AL25" i="23"/>
  <c r="AO24" i="23" a="1"/>
  <c r="AO24" i="23" s="1"/>
  <c r="AM24" i="23" a="1"/>
  <c r="AM24" i="23" s="1"/>
  <c r="AN28" i="39" l="1" a="1"/>
  <c r="AN28" i="39" s="1"/>
  <c r="AI28" i="39"/>
  <c r="AM27" i="38" a="1"/>
  <c r="AM27" i="38" s="1"/>
  <c r="AO27" i="38" a="1"/>
  <c r="AO27" i="38" s="1"/>
  <c r="AN27" i="38" a="1"/>
  <c r="AN27" i="38" s="1"/>
  <c r="AL28" i="38"/>
  <c r="AD28" i="38"/>
  <c r="AE28" i="38" s="1"/>
  <c r="AF28" i="38" s="1"/>
  <c r="AG28" i="38" s="1"/>
  <c r="AH28" i="38" s="1"/>
  <c r="AN27" i="37" a="1"/>
  <c r="AN27" i="37" s="1"/>
  <c r="AM27" i="37" a="1"/>
  <c r="AM27" i="37" s="1"/>
  <c r="AO27" i="37" a="1"/>
  <c r="AO27" i="37" s="1"/>
  <c r="AL28" i="37"/>
  <c r="AD28" i="37"/>
  <c r="AE28" i="37" s="1"/>
  <c r="AF28" i="37" s="1"/>
  <c r="AG28" i="37" s="1"/>
  <c r="AH28" i="37" s="1"/>
  <c r="AL27" i="36"/>
  <c r="AC28" i="36"/>
  <c r="AN26" i="36" a="1"/>
  <c r="AN26" i="36" s="1"/>
  <c r="AO26" i="36" a="1"/>
  <c r="AO26" i="36" s="1"/>
  <c r="AM26" i="36" a="1"/>
  <c r="AM26" i="36" s="1"/>
  <c r="AC28" i="35"/>
  <c r="AL27" i="35"/>
  <c r="AM26" i="35" a="1"/>
  <c r="AM26" i="35" s="1"/>
  <c r="AO26" i="35" a="1"/>
  <c r="AO26" i="35" s="1"/>
  <c r="AI26" i="34"/>
  <c r="AN26" i="34" a="1"/>
  <c r="AN26" i="34" s="1"/>
  <c r="AM26" i="34" a="1"/>
  <c r="AM26" i="34" s="1"/>
  <c r="AL25" i="33"/>
  <c r="AC26" i="33"/>
  <c r="AO24" i="33" a="1"/>
  <c r="AO24" i="33" s="1"/>
  <c r="AI26" i="32"/>
  <c r="AN26" i="32" s="1" a="1"/>
  <c r="AN26" i="32" s="1"/>
  <c r="AC28" i="31"/>
  <c r="AL27" i="31"/>
  <c r="AM26" i="31" a="1"/>
  <c r="AM26" i="31" s="1"/>
  <c r="AN26" i="31" a="1"/>
  <c r="AN26" i="31" s="1"/>
  <c r="AO26" i="31" a="1"/>
  <c r="AO26" i="31" s="1"/>
  <c r="AI28" i="30"/>
  <c r="AI26" i="29"/>
  <c r="AN26" i="28" a="1"/>
  <c r="AN26" i="28" s="1"/>
  <c r="AI26" i="28"/>
  <c r="AO26" i="28" a="1"/>
  <c r="AO26" i="28" s="1"/>
  <c r="AM26" i="28" a="1"/>
  <c r="AM26" i="28" s="1"/>
  <c r="AI26" i="27"/>
  <c r="AI26" i="26"/>
  <c r="AI28" i="25"/>
  <c r="AC30" i="24"/>
  <c r="AL29" i="24"/>
  <c r="AN28" i="24" a="1"/>
  <c r="AN28" i="24" s="1"/>
  <c r="AO28" i="24" a="1"/>
  <c r="AO28" i="24" s="1"/>
  <c r="AM28" i="24" a="1"/>
  <c r="AM28" i="24" s="1"/>
  <c r="AO25" i="23" a="1"/>
  <c r="AO25" i="23" s="1"/>
  <c r="AN25" i="23" a="1"/>
  <c r="AN25" i="23" s="1"/>
  <c r="AM25" i="23" a="1"/>
  <c r="AM25" i="23" s="1"/>
  <c r="AL26" i="23"/>
  <c r="AD26" i="23"/>
  <c r="AE26" i="23" s="1"/>
  <c r="AF26" i="23" s="1"/>
  <c r="AG26" i="23" s="1"/>
  <c r="AH26" i="23" s="1"/>
  <c r="AC30" i="39" l="1"/>
  <c r="AL29" i="39"/>
  <c r="AO28" i="39" a="1"/>
  <c r="AO28" i="39" s="1"/>
  <c r="AM28" i="39" a="1"/>
  <c r="AM28" i="39" s="1"/>
  <c r="AM28" i="38" a="1"/>
  <c r="AM28" i="38" s="1"/>
  <c r="AI28" i="38"/>
  <c r="AN28" i="38" s="1" a="1"/>
  <c r="AN28" i="38" s="1"/>
  <c r="AO28" i="37" a="1"/>
  <c r="AO28" i="37" s="1"/>
  <c r="AN28" i="37" a="1"/>
  <c r="AN28" i="37" s="1"/>
  <c r="AI28" i="37"/>
  <c r="AL28" i="36"/>
  <c r="AD28" i="36"/>
  <c r="AE28" i="36" s="1"/>
  <c r="AF28" i="36" s="1"/>
  <c r="AG28" i="36" s="1"/>
  <c r="AH28" i="36" s="1"/>
  <c r="AO27" i="36" a="1"/>
  <c r="AO27" i="36" s="1"/>
  <c r="AM27" i="36" a="1"/>
  <c r="AM27" i="36" s="1"/>
  <c r="AN27" i="36" a="1"/>
  <c r="AN27" i="36" s="1"/>
  <c r="AN27" i="35" a="1"/>
  <c r="AN27" i="35" s="1"/>
  <c r="AM27" i="35" a="1"/>
  <c r="AM27" i="35" s="1"/>
  <c r="AO27" i="35" a="1"/>
  <c r="AO27" i="35" s="1"/>
  <c r="AD28" i="35"/>
  <c r="AE28" i="35" s="1"/>
  <c r="AF28" i="35" s="1"/>
  <c r="AG28" i="35" s="1"/>
  <c r="AH28" i="35" s="1"/>
  <c r="AL28" i="35"/>
  <c r="AC28" i="34"/>
  <c r="AL27" i="34"/>
  <c r="AO26" i="34" a="1"/>
  <c r="AO26" i="34" s="1"/>
  <c r="AD26" i="33"/>
  <c r="AE26" i="33" s="1"/>
  <c r="AF26" i="33" s="1"/>
  <c r="AG26" i="33" s="1"/>
  <c r="AH26" i="33" s="1"/>
  <c r="AL26" i="33"/>
  <c r="AN25" i="33" a="1"/>
  <c r="AN25" i="33" s="1"/>
  <c r="AM25" i="33" a="1"/>
  <c r="AM25" i="33" s="1"/>
  <c r="AO25" i="33" a="1"/>
  <c r="AO25" i="33" s="1"/>
  <c r="AC28" i="32"/>
  <c r="AL27" i="32"/>
  <c r="AM26" i="32" a="1"/>
  <c r="AM26" i="32" s="1"/>
  <c r="AO26" i="32" a="1"/>
  <c r="AO26" i="32" s="1"/>
  <c r="AN27" i="31" a="1"/>
  <c r="AN27" i="31" s="1"/>
  <c r="AO27" i="31" a="1"/>
  <c r="AO27" i="31" s="1"/>
  <c r="AM27" i="31" a="1"/>
  <c r="AM27" i="31" s="1"/>
  <c r="AL28" i="31"/>
  <c r="AD28" i="31"/>
  <c r="AE28" i="31" s="1"/>
  <c r="AF28" i="31" s="1"/>
  <c r="AG28" i="31" s="1"/>
  <c r="AH28" i="31" s="1"/>
  <c r="AC30" i="30"/>
  <c r="AL29" i="30"/>
  <c r="AN28" i="30" a="1"/>
  <c r="AN28" i="30" s="1"/>
  <c r="AM28" i="30" a="1"/>
  <c r="AM28" i="30" s="1"/>
  <c r="AO28" i="30" a="1"/>
  <c r="AO28" i="30" s="1"/>
  <c r="AC28" i="29"/>
  <c r="AL27" i="29"/>
  <c r="AO26" i="29" a="1"/>
  <c r="AO26" i="29" s="1"/>
  <c r="AN26" i="29" a="1"/>
  <c r="AN26" i="29" s="1"/>
  <c r="AM26" i="29" a="1"/>
  <c r="AM26" i="29" s="1"/>
  <c r="AL27" i="28"/>
  <c r="AC28" i="28"/>
  <c r="AL27" i="27"/>
  <c r="AC28" i="27"/>
  <c r="AO26" i="27" a="1"/>
  <c r="AO26" i="27" s="1"/>
  <c r="AN26" i="27" a="1"/>
  <c r="AN26" i="27" s="1"/>
  <c r="AM26" i="27" a="1"/>
  <c r="AM26" i="27" s="1"/>
  <c r="AC28" i="26"/>
  <c r="AL27" i="26"/>
  <c r="AM26" i="26" a="1"/>
  <c r="AM26" i="26" s="1"/>
  <c r="AN26" i="26" a="1"/>
  <c r="AN26" i="26" s="1"/>
  <c r="AO26" i="26" a="1"/>
  <c r="AO26" i="26" s="1"/>
  <c r="AL29" i="25"/>
  <c r="AC30" i="25"/>
  <c r="AM28" i="25" a="1"/>
  <c r="AM28" i="25" s="1"/>
  <c r="AO28" i="25" a="1"/>
  <c r="AO28" i="25" s="1"/>
  <c r="AN28" i="25" a="1"/>
  <c r="AN28" i="25" s="1"/>
  <c r="AN29" i="24" a="1"/>
  <c r="AN29" i="24" s="1"/>
  <c r="AO29" i="24" a="1"/>
  <c r="AO29" i="24" s="1"/>
  <c r="AM29" i="24" a="1"/>
  <c r="AM29" i="24" s="1"/>
  <c r="AD30" i="24"/>
  <c r="AE30" i="24" s="1"/>
  <c r="AF30" i="24" s="1"/>
  <c r="AG30" i="24" s="1"/>
  <c r="AH30" i="24" s="1"/>
  <c r="AL30" i="24"/>
  <c r="AI26" i="23"/>
  <c r="AN26" i="23" a="1"/>
  <c r="AN26" i="23" s="1"/>
  <c r="AO29" i="39" l="1" a="1"/>
  <c r="AO29" i="39" s="1"/>
  <c r="AN29" i="39" a="1"/>
  <c r="AN29" i="39" s="1"/>
  <c r="AM29" i="39" a="1"/>
  <c r="AM29" i="39" s="1"/>
  <c r="AD30" i="39"/>
  <c r="AE30" i="39" s="1"/>
  <c r="AF30" i="39" s="1"/>
  <c r="AG30" i="39" s="1"/>
  <c r="AH30" i="39" s="1"/>
  <c r="AL30" i="39"/>
  <c r="AC30" i="38"/>
  <c r="AL29" i="38"/>
  <c r="AO28" i="38" a="1"/>
  <c r="AO28" i="38" s="1"/>
  <c r="AC30" i="37"/>
  <c r="AL29" i="37"/>
  <c r="AM28" i="37" a="1"/>
  <c r="AM28" i="37" s="1"/>
  <c r="AI28" i="36"/>
  <c r="AN28" i="36" a="1"/>
  <c r="AN28" i="36" s="1"/>
  <c r="AI28" i="35"/>
  <c r="AN28" i="35" a="1"/>
  <c r="AN28" i="35" s="1"/>
  <c r="AN27" i="34" a="1"/>
  <c r="AN27" i="34" s="1"/>
  <c r="AM27" i="34" a="1"/>
  <c r="AM27" i="34" s="1"/>
  <c r="AO27" i="34" a="1"/>
  <c r="AO27" i="34" s="1"/>
  <c r="AD28" i="34"/>
  <c r="AE28" i="34" s="1"/>
  <c r="AF28" i="34" s="1"/>
  <c r="AG28" i="34" s="1"/>
  <c r="AH28" i="34" s="1"/>
  <c r="AL28" i="34"/>
  <c r="AI26" i="33"/>
  <c r="AM26" i="33" a="1"/>
  <c r="AM26" i="33" s="1"/>
  <c r="AN27" i="32" a="1"/>
  <c r="AN27" i="32" s="1"/>
  <c r="AO27" i="32" a="1"/>
  <c r="AO27" i="32" s="1"/>
  <c r="AM27" i="32" a="1"/>
  <c r="AM27" i="32" s="1"/>
  <c r="AD28" i="32"/>
  <c r="AE28" i="32" s="1"/>
  <c r="AF28" i="32" s="1"/>
  <c r="AG28" i="32" s="1"/>
  <c r="AH28" i="32" s="1"/>
  <c r="AL28" i="32"/>
  <c r="AN28" i="31" a="1"/>
  <c r="AN28" i="31" s="1"/>
  <c r="AI28" i="31"/>
  <c r="AO29" i="30" a="1"/>
  <c r="AO29" i="30" s="1"/>
  <c r="AM29" i="30" a="1"/>
  <c r="AM29" i="30" s="1"/>
  <c r="AN29" i="30" a="1"/>
  <c r="AN29" i="30" s="1"/>
  <c r="AD30" i="30"/>
  <c r="AE30" i="30" s="1"/>
  <c r="AF30" i="30" s="1"/>
  <c r="AG30" i="30" s="1"/>
  <c r="AH30" i="30" s="1"/>
  <c r="AL30" i="30"/>
  <c r="AO27" i="29" a="1"/>
  <c r="AO27" i="29" s="1"/>
  <c r="AN27" i="29" a="1"/>
  <c r="AN27" i="29" s="1"/>
  <c r="AM27" i="29" a="1"/>
  <c r="AM27" i="29" s="1"/>
  <c r="AD28" i="29"/>
  <c r="AE28" i="29" s="1"/>
  <c r="AF28" i="29" s="1"/>
  <c r="AG28" i="29" s="1"/>
  <c r="AH28" i="29" s="1"/>
  <c r="AL28" i="29"/>
  <c r="AL28" i="28"/>
  <c r="AD28" i="28"/>
  <c r="AE28" i="28" s="1"/>
  <c r="AF28" i="28" s="1"/>
  <c r="AG28" i="28" s="1"/>
  <c r="AH28" i="28" s="1"/>
  <c r="AM27" i="28" a="1"/>
  <c r="AM27" i="28" s="1"/>
  <c r="AO27" i="28" a="1"/>
  <c r="AO27" i="28" s="1"/>
  <c r="AN27" i="28" a="1"/>
  <c r="AN27" i="28" s="1"/>
  <c r="AL28" i="27"/>
  <c r="AD28" i="27"/>
  <c r="AE28" i="27" s="1"/>
  <c r="AF28" i="27" s="1"/>
  <c r="AG28" i="27" s="1"/>
  <c r="AH28" i="27" s="1"/>
  <c r="AO27" i="27" a="1"/>
  <c r="AO27" i="27" s="1"/>
  <c r="AM27" i="27" a="1"/>
  <c r="AM27" i="27" s="1"/>
  <c r="AN27" i="27" a="1"/>
  <c r="AN27" i="27" s="1"/>
  <c r="AO27" i="26" a="1"/>
  <c r="AO27" i="26" s="1"/>
  <c r="AM27" i="26" a="1"/>
  <c r="AM27" i="26" s="1"/>
  <c r="AN27" i="26" a="1"/>
  <c r="AN27" i="26" s="1"/>
  <c r="AD28" i="26"/>
  <c r="AE28" i="26" s="1"/>
  <c r="AF28" i="26" s="1"/>
  <c r="AG28" i="26" s="1"/>
  <c r="AH28" i="26" s="1"/>
  <c r="AL28" i="26"/>
  <c r="AL30" i="25"/>
  <c r="AD30" i="25"/>
  <c r="AE30" i="25" s="1"/>
  <c r="AF30" i="25" s="1"/>
  <c r="AG30" i="25" s="1"/>
  <c r="AH30" i="25" s="1"/>
  <c r="AO29" i="25" a="1"/>
  <c r="AO29" i="25" s="1"/>
  <c r="AN29" i="25" a="1"/>
  <c r="AN29" i="25" s="1"/>
  <c r="AM29" i="25" a="1"/>
  <c r="AM29" i="25" s="1"/>
  <c r="AI30" i="24"/>
  <c r="AL27" i="23"/>
  <c r="AC28" i="23"/>
  <c r="AO26" i="23" a="1"/>
  <c r="AO26" i="23" s="1"/>
  <c r="AM26" i="23" a="1"/>
  <c r="AM26" i="23" s="1"/>
  <c r="AN30" i="39" l="1" a="1"/>
  <c r="AN30" i="39" s="1"/>
  <c r="AI30" i="39"/>
  <c r="AO29" i="38" a="1"/>
  <c r="AO29" i="38" s="1"/>
  <c r="AN29" i="38" a="1"/>
  <c r="AN29" i="38" s="1"/>
  <c r="AM29" i="38" a="1"/>
  <c r="AM29" i="38" s="1"/>
  <c r="AL30" i="38"/>
  <c r="AD30" i="38"/>
  <c r="AE30" i="38" s="1"/>
  <c r="AF30" i="38" s="1"/>
  <c r="AG30" i="38" s="1"/>
  <c r="AH30" i="38" s="1"/>
  <c r="AN29" i="37" a="1"/>
  <c r="AN29" i="37" s="1"/>
  <c r="AO29" i="37" a="1"/>
  <c r="AO29" i="37" s="1"/>
  <c r="AM29" i="37" a="1"/>
  <c r="AM29" i="37" s="1"/>
  <c r="AD30" i="37"/>
  <c r="AE30" i="37" s="1"/>
  <c r="AF30" i="37" s="1"/>
  <c r="AG30" i="37" s="1"/>
  <c r="AH30" i="37" s="1"/>
  <c r="AL30" i="37"/>
  <c r="AC30" i="36"/>
  <c r="AL29" i="36"/>
  <c r="AO28" i="36" a="1"/>
  <c r="AO28" i="36" s="1"/>
  <c r="AM28" i="36" a="1"/>
  <c r="AM28" i="36" s="1"/>
  <c r="AL29" i="35"/>
  <c r="AC30" i="35"/>
  <c r="AO28" i="35" a="1"/>
  <c r="AO28" i="35" s="1"/>
  <c r="AM28" i="35" a="1"/>
  <c r="AM28" i="35" s="1"/>
  <c r="AI28" i="34"/>
  <c r="AM28" i="34" a="1"/>
  <c r="AM28" i="34" s="1"/>
  <c r="AL27" i="33"/>
  <c r="AC28" i="33"/>
  <c r="AO26" i="33" a="1"/>
  <c r="AO26" i="33" s="1"/>
  <c r="AN26" i="33" a="1"/>
  <c r="AN26" i="33" s="1"/>
  <c r="AI28" i="32"/>
  <c r="AM28" i="32" s="1" a="1"/>
  <c r="AM28" i="32" s="1"/>
  <c r="AC30" i="31"/>
  <c r="AL29" i="31"/>
  <c r="AM28" i="31" a="1"/>
  <c r="AM28" i="31" s="1"/>
  <c r="AO28" i="31" a="1"/>
  <c r="AO28" i="31" s="1"/>
  <c r="AI30" i="30"/>
  <c r="AI28" i="29"/>
  <c r="AO28" i="29" s="1" a="1"/>
  <c r="AO28" i="29" s="1"/>
  <c r="AI28" i="28"/>
  <c r="AM28" i="27" a="1"/>
  <c r="AM28" i="27" s="1"/>
  <c r="AO28" i="27" a="1"/>
  <c r="AO28" i="27" s="1"/>
  <c r="AN28" i="27" a="1"/>
  <c r="AN28" i="27" s="1"/>
  <c r="AI28" i="27"/>
  <c r="AI28" i="26"/>
  <c r="AN28" i="26" a="1"/>
  <c r="AN28" i="26" s="1"/>
  <c r="AM28" i="26" a="1"/>
  <c r="AM28" i="26" s="1"/>
  <c r="AI30" i="25"/>
  <c r="AO30" i="25" s="1" a="1"/>
  <c r="AO30" i="25" s="1"/>
  <c r="AN30" i="25" a="1"/>
  <c r="AN30" i="25" s="1"/>
  <c r="AC32" i="24"/>
  <c r="AL31" i="24"/>
  <c r="AM30" i="24" a="1"/>
  <c r="AM30" i="24" s="1"/>
  <c r="AN30" i="24" a="1"/>
  <c r="AN30" i="24" s="1"/>
  <c r="AO30" i="24" a="1"/>
  <c r="AO30" i="24" s="1"/>
  <c r="AL28" i="23"/>
  <c r="AD28" i="23"/>
  <c r="AE28" i="23" s="1"/>
  <c r="AF28" i="23" s="1"/>
  <c r="AG28" i="23" s="1"/>
  <c r="AH28" i="23" s="1"/>
  <c r="AM27" i="23" a="1"/>
  <c r="AM27" i="23" s="1"/>
  <c r="AN27" i="23" a="1"/>
  <c r="AN27" i="23" s="1"/>
  <c r="AO27" i="23" a="1"/>
  <c r="AO27" i="23" s="1"/>
  <c r="AL31" i="39" l="1"/>
  <c r="AC32" i="39"/>
  <c r="AO30" i="39" a="1"/>
  <c r="AO30" i="39" s="1"/>
  <c r="AM30" i="39" a="1"/>
  <c r="AM30" i="39" s="1"/>
  <c r="AI30" i="38"/>
  <c r="AI30" i="37"/>
  <c r="AM29" i="36" a="1"/>
  <c r="AM29" i="36" s="1"/>
  <c r="AO29" i="36" a="1"/>
  <c r="AO29" i="36" s="1"/>
  <c r="AN29" i="36" a="1"/>
  <c r="AN29" i="36" s="1"/>
  <c r="AD30" i="36"/>
  <c r="AE30" i="36" s="1"/>
  <c r="AF30" i="36" s="1"/>
  <c r="AG30" i="36" s="1"/>
  <c r="AH30" i="36" s="1"/>
  <c r="AL30" i="36"/>
  <c r="AD30" i="35"/>
  <c r="AE30" i="35" s="1"/>
  <c r="AF30" i="35" s="1"/>
  <c r="AG30" i="35" s="1"/>
  <c r="AH30" i="35" s="1"/>
  <c r="AL30" i="35"/>
  <c r="AO29" i="35" a="1"/>
  <c r="AO29" i="35" s="1"/>
  <c r="AN29" i="35" a="1"/>
  <c r="AN29" i="35" s="1"/>
  <c r="AM29" i="35" a="1"/>
  <c r="AM29" i="35" s="1"/>
  <c r="AC30" i="34"/>
  <c r="AL29" i="34"/>
  <c r="AN28" i="34" a="1"/>
  <c r="AN28" i="34" s="1"/>
  <c r="AO28" i="34" a="1"/>
  <c r="AO28" i="34" s="1"/>
  <c r="AL28" i="33"/>
  <c r="AD28" i="33"/>
  <c r="AE28" i="33" s="1"/>
  <c r="AF28" i="33" s="1"/>
  <c r="AG28" i="33" s="1"/>
  <c r="AH28" i="33" s="1"/>
  <c r="AM27" i="33" a="1"/>
  <c r="AM27" i="33" s="1"/>
  <c r="AO27" i="33" a="1"/>
  <c r="AO27" i="33" s="1"/>
  <c r="AN27" i="33" a="1"/>
  <c r="AN27" i="33" s="1"/>
  <c r="AC30" i="32"/>
  <c r="AL29" i="32"/>
  <c r="AO28" i="32" a="1"/>
  <c r="AO28" i="32" s="1"/>
  <c r="AN28" i="32" a="1"/>
  <c r="AN28" i="32" s="1"/>
  <c r="AD30" i="31"/>
  <c r="AE30" i="31" s="1"/>
  <c r="AF30" i="31" s="1"/>
  <c r="AG30" i="31" s="1"/>
  <c r="AH30" i="31" s="1"/>
  <c r="AL30" i="31"/>
  <c r="AO29" i="31" a="1"/>
  <c r="AO29" i="31" s="1"/>
  <c r="AN29" i="31" a="1"/>
  <c r="AN29" i="31" s="1"/>
  <c r="AM29" i="31" a="1"/>
  <c r="AM29" i="31" s="1"/>
  <c r="AC32" i="30"/>
  <c r="AL31" i="30"/>
  <c r="AN30" i="30" a="1"/>
  <c r="AN30" i="30" s="1"/>
  <c r="AO30" i="30" a="1"/>
  <c r="AO30" i="30" s="1"/>
  <c r="AM30" i="30" a="1"/>
  <c r="AM30" i="30" s="1"/>
  <c r="AC30" i="29"/>
  <c r="AL29" i="29"/>
  <c r="AM28" i="29" a="1"/>
  <c r="AM28" i="29" s="1"/>
  <c r="AN28" i="29" a="1"/>
  <c r="AN28" i="29" s="1"/>
  <c r="AC30" i="28"/>
  <c r="AL29" i="28"/>
  <c r="AM28" i="28" a="1"/>
  <c r="AM28" i="28" s="1"/>
  <c r="AO28" i="28" a="1"/>
  <c r="AO28" i="28" s="1"/>
  <c r="AN28" i="28" a="1"/>
  <c r="AN28" i="28" s="1"/>
  <c r="AC30" i="27"/>
  <c r="AL29" i="27"/>
  <c r="AC30" i="26"/>
  <c r="AL29" i="26"/>
  <c r="AO28" i="26" a="1"/>
  <c r="AO28" i="26" s="1"/>
  <c r="AL31" i="25"/>
  <c r="AC32" i="25"/>
  <c r="AM30" i="25" a="1"/>
  <c r="AM30" i="25" s="1"/>
  <c r="AO31" i="24" a="1"/>
  <c r="AO31" i="24" s="1"/>
  <c r="AN31" i="24" a="1"/>
  <c r="AN31" i="24" s="1"/>
  <c r="AM31" i="24" a="1"/>
  <c r="AM31" i="24" s="1"/>
  <c r="AD32" i="24"/>
  <c r="AE32" i="24" s="1"/>
  <c r="AF32" i="24" s="1"/>
  <c r="AG32" i="24" s="1"/>
  <c r="AH32" i="24" s="1"/>
  <c r="AL32" i="24"/>
  <c r="AI28" i="23"/>
  <c r="AD32" i="39" l="1"/>
  <c r="AE32" i="39" s="1"/>
  <c r="AF32" i="39" s="1"/>
  <c r="AG32" i="39" s="1"/>
  <c r="AH32" i="39" s="1"/>
  <c r="AL32" i="39"/>
  <c r="AO31" i="39" a="1"/>
  <c r="AO31" i="39" s="1"/>
  <c r="AM31" i="39" a="1"/>
  <c r="AM31" i="39" s="1"/>
  <c r="AN31" i="39" a="1"/>
  <c r="AN31" i="39" s="1"/>
  <c r="AL31" i="38"/>
  <c r="AC32" i="38"/>
  <c r="AM30" i="38" a="1"/>
  <c r="AM30" i="38" s="1"/>
  <c r="AN30" i="38" a="1"/>
  <c r="AN30" i="38" s="1"/>
  <c r="AO30" i="38" a="1"/>
  <c r="AO30" i="38" s="1"/>
  <c r="AL31" i="37"/>
  <c r="AC32" i="37"/>
  <c r="AO30" i="37" a="1"/>
  <c r="AO30" i="37" s="1"/>
  <c r="AM30" i="37" a="1"/>
  <c r="AM30" i="37" s="1"/>
  <c r="AN30" i="37" a="1"/>
  <c r="AN30" i="37" s="1"/>
  <c r="AI30" i="36"/>
  <c r="AI30" i="35"/>
  <c r="AN29" i="34" a="1"/>
  <c r="AN29" i="34" s="1"/>
  <c r="AO29" i="34" a="1"/>
  <c r="AO29" i="34" s="1"/>
  <c r="AM29" i="34" a="1"/>
  <c r="AM29" i="34" s="1"/>
  <c r="AD30" i="34"/>
  <c r="AE30" i="34" s="1"/>
  <c r="AF30" i="34" s="1"/>
  <c r="AG30" i="34" s="1"/>
  <c r="AH30" i="34" s="1"/>
  <c r="AL30" i="34"/>
  <c r="AI28" i="33"/>
  <c r="AN28" i="33" a="1"/>
  <c r="AN28" i="33" s="1"/>
  <c r="AO29" i="32" a="1"/>
  <c r="AO29" i="32" s="1"/>
  <c r="AN29" i="32" a="1"/>
  <c r="AN29" i="32" s="1"/>
  <c r="AM29" i="32" a="1"/>
  <c r="AM29" i="32" s="1"/>
  <c r="AD30" i="32"/>
  <c r="AE30" i="32" s="1"/>
  <c r="AF30" i="32" s="1"/>
  <c r="AG30" i="32" s="1"/>
  <c r="AH30" i="32" s="1"/>
  <c r="AL30" i="32"/>
  <c r="AI30" i="31"/>
  <c r="AO31" i="30" a="1"/>
  <c r="AO31" i="30" s="1"/>
  <c r="AN31" i="30" a="1"/>
  <c r="AN31" i="30" s="1"/>
  <c r="AM31" i="30" a="1"/>
  <c r="AM31" i="30" s="1"/>
  <c r="AL32" i="30"/>
  <c r="AD32" i="30"/>
  <c r="AE32" i="30" s="1"/>
  <c r="AF32" i="30" s="1"/>
  <c r="AG32" i="30" s="1"/>
  <c r="AH32" i="30" s="1"/>
  <c r="AL30" i="29"/>
  <c r="AD30" i="29"/>
  <c r="AE30" i="29" s="1"/>
  <c r="AF30" i="29" s="1"/>
  <c r="AG30" i="29" s="1"/>
  <c r="AH30" i="29" s="1"/>
  <c r="AO29" i="29" a="1"/>
  <c r="AO29" i="29" s="1"/>
  <c r="AN29" i="29" a="1"/>
  <c r="AN29" i="29" s="1"/>
  <c r="AM29" i="29" a="1"/>
  <c r="AM29" i="29" s="1"/>
  <c r="AO29" i="28" a="1"/>
  <c r="AO29" i="28" s="1"/>
  <c r="AM29" i="28" a="1"/>
  <c r="AM29" i="28" s="1"/>
  <c r="AN29" i="28" a="1"/>
  <c r="AN29" i="28" s="1"/>
  <c r="AD30" i="28"/>
  <c r="AE30" i="28" s="1"/>
  <c r="AF30" i="28" s="1"/>
  <c r="AG30" i="28" s="1"/>
  <c r="AH30" i="28" s="1"/>
  <c r="AL30" i="28"/>
  <c r="AO29" i="27" a="1"/>
  <c r="AO29" i="27" s="1"/>
  <c r="AN29" i="27" a="1"/>
  <c r="AN29" i="27" s="1"/>
  <c r="AM29" i="27" a="1"/>
  <c r="AM29" i="27" s="1"/>
  <c r="AL30" i="27"/>
  <c r="AD30" i="27"/>
  <c r="AE30" i="27" s="1"/>
  <c r="AF30" i="27" s="1"/>
  <c r="AG30" i="27" s="1"/>
  <c r="AH30" i="27" s="1"/>
  <c r="AN29" i="26" a="1"/>
  <c r="AN29" i="26" s="1"/>
  <c r="AO29" i="26" a="1"/>
  <c r="AO29" i="26" s="1"/>
  <c r="AM29" i="26" a="1"/>
  <c r="AM29" i="26" s="1"/>
  <c r="AD30" i="26"/>
  <c r="AE30" i="26" s="1"/>
  <c r="AF30" i="26" s="1"/>
  <c r="AG30" i="26" s="1"/>
  <c r="AH30" i="26" s="1"/>
  <c r="AL30" i="26"/>
  <c r="AL32" i="25"/>
  <c r="AD32" i="25"/>
  <c r="AE32" i="25" s="1"/>
  <c r="AF32" i="25" s="1"/>
  <c r="AG32" i="25" s="1"/>
  <c r="AH32" i="25" s="1"/>
  <c r="AM31" i="25" a="1"/>
  <c r="AM31" i="25" s="1"/>
  <c r="AO31" i="25" a="1"/>
  <c r="AO31" i="25" s="1"/>
  <c r="AN31" i="25" a="1"/>
  <c r="AN31" i="25" s="1"/>
  <c r="AM32" i="24" a="1"/>
  <c r="AM32" i="24" s="1"/>
  <c r="AI32" i="24"/>
  <c r="AN32" i="24" a="1"/>
  <c r="AN32" i="24" s="1"/>
  <c r="AC30" i="23"/>
  <c r="AL29" i="23"/>
  <c r="AO28" i="23" a="1"/>
  <c r="AO28" i="23" s="1"/>
  <c r="AN28" i="23" a="1"/>
  <c r="AN28" i="23" s="1"/>
  <c r="AM28" i="23" a="1"/>
  <c r="AM28" i="23" s="1"/>
  <c r="AI32" i="39" l="1"/>
  <c r="AN32" i="39" s="1" a="1"/>
  <c r="AN32" i="39" s="1"/>
  <c r="AL32" i="38"/>
  <c r="AD32" i="38"/>
  <c r="AE32" i="38" s="1"/>
  <c r="AF32" i="38" s="1"/>
  <c r="AG32" i="38" s="1"/>
  <c r="AH32" i="38" s="1"/>
  <c r="AO31" i="38" a="1"/>
  <c r="AO31" i="38" s="1"/>
  <c r="AM31" i="38" a="1"/>
  <c r="AM31" i="38" s="1"/>
  <c r="AN31" i="38" a="1"/>
  <c r="AN31" i="38" s="1"/>
  <c r="AL32" i="37"/>
  <c r="AD32" i="37"/>
  <c r="AE32" i="37" s="1"/>
  <c r="AF32" i="37" s="1"/>
  <c r="AG32" i="37" s="1"/>
  <c r="AH32" i="37" s="1"/>
  <c r="AM31" i="37" a="1"/>
  <c r="AM31" i="37" s="1"/>
  <c r="AO31" i="37" a="1"/>
  <c r="AO31" i="37" s="1"/>
  <c r="AN31" i="37" a="1"/>
  <c r="AN31" i="37" s="1"/>
  <c r="AL31" i="36"/>
  <c r="AC32" i="36"/>
  <c r="AN30" i="36" a="1"/>
  <c r="AN30" i="36" s="1"/>
  <c r="AM30" i="36" a="1"/>
  <c r="AM30" i="36" s="1"/>
  <c r="AO30" i="36" a="1"/>
  <c r="AO30" i="36" s="1"/>
  <c r="AL31" i="35"/>
  <c r="AC32" i="35"/>
  <c r="AO30" i="35" a="1"/>
  <c r="AO30" i="35" s="1"/>
  <c r="AN30" i="35" a="1"/>
  <c r="AN30" i="35" s="1"/>
  <c r="AM30" i="35" a="1"/>
  <c r="AM30" i="35" s="1"/>
  <c r="AI30" i="34"/>
  <c r="AC30" i="33"/>
  <c r="AL29" i="33"/>
  <c r="AO28" i="33" a="1"/>
  <c r="AO28" i="33" s="1"/>
  <c r="AM28" i="33" a="1"/>
  <c r="AM28" i="33" s="1"/>
  <c r="AI30" i="32"/>
  <c r="AN30" i="32" a="1"/>
  <c r="AN30" i="32" s="1"/>
  <c r="AL31" i="31"/>
  <c r="AC32" i="31"/>
  <c r="AM30" i="31" a="1"/>
  <c r="AM30" i="31" s="1"/>
  <c r="AN30" i="31" a="1"/>
  <c r="AN30" i="31" s="1"/>
  <c r="AO30" i="31" a="1"/>
  <c r="AO30" i="31" s="1"/>
  <c r="AI32" i="30"/>
  <c r="AI30" i="29"/>
  <c r="AN30" i="29" s="1" a="1"/>
  <c r="AN30" i="29" s="1"/>
  <c r="AO30" i="29" a="1"/>
  <c r="AO30" i="29" s="1"/>
  <c r="AI30" i="28"/>
  <c r="AN30" i="28" s="1" a="1"/>
  <c r="AN30" i="28" s="1"/>
  <c r="AO30" i="28" a="1"/>
  <c r="AO30" i="28" s="1"/>
  <c r="AI30" i="27"/>
  <c r="AI30" i="26"/>
  <c r="AN32" i="25" a="1"/>
  <c r="AN32" i="25" s="1"/>
  <c r="AI32" i="25"/>
  <c r="AO32" i="25" a="1"/>
  <c r="AO32" i="25" s="1"/>
  <c r="AL33" i="24"/>
  <c r="AC34" i="24"/>
  <c r="AO32" i="24" a="1"/>
  <c r="AO32" i="24" s="1"/>
  <c r="AM29" i="23" a="1"/>
  <c r="AM29" i="23" s="1"/>
  <c r="AO29" i="23" a="1"/>
  <c r="AO29" i="23" s="1"/>
  <c r="AN29" i="23" a="1"/>
  <c r="AN29" i="23" s="1"/>
  <c r="AD30" i="23"/>
  <c r="AE30" i="23" s="1"/>
  <c r="AF30" i="23" s="1"/>
  <c r="AG30" i="23" s="1"/>
  <c r="AH30" i="23" s="1"/>
  <c r="AL30" i="23"/>
  <c r="AL33" i="39" l="1"/>
  <c r="AC34" i="39"/>
  <c r="AO32" i="39" a="1"/>
  <c r="AO32" i="39" s="1"/>
  <c r="AM32" i="39" a="1"/>
  <c r="AM32" i="39" s="1"/>
  <c r="AO32" i="38" a="1"/>
  <c r="AO32" i="38" s="1"/>
  <c r="AI32" i="38"/>
  <c r="AN32" i="38" a="1"/>
  <c r="AN32" i="38" s="1"/>
  <c r="AI32" i="37"/>
  <c r="AN32" i="37" s="1" a="1"/>
  <c r="AN32" i="37" s="1"/>
  <c r="AD32" i="36"/>
  <c r="AE32" i="36" s="1"/>
  <c r="AF32" i="36" s="1"/>
  <c r="AG32" i="36" s="1"/>
  <c r="AH32" i="36" s="1"/>
  <c r="AL32" i="36"/>
  <c r="AN31" i="36" a="1"/>
  <c r="AN31" i="36" s="1"/>
  <c r="AO31" i="36" a="1"/>
  <c r="AO31" i="36" s="1"/>
  <c r="AM31" i="36" a="1"/>
  <c r="AM31" i="36" s="1"/>
  <c r="AD32" i="35"/>
  <c r="AE32" i="35" s="1"/>
  <c r="AF32" i="35" s="1"/>
  <c r="AG32" i="35" s="1"/>
  <c r="AH32" i="35" s="1"/>
  <c r="AL32" i="35"/>
  <c r="AO31" i="35" a="1"/>
  <c r="AO31" i="35" s="1"/>
  <c r="AM31" i="35" a="1"/>
  <c r="AM31" i="35" s="1"/>
  <c r="AN31" i="35" a="1"/>
  <c r="AN31" i="35" s="1"/>
  <c r="AC32" i="34"/>
  <c r="AL31" i="34"/>
  <c r="AM30" i="34" a="1"/>
  <c r="AM30" i="34" s="1"/>
  <c r="AO30" i="34" a="1"/>
  <c r="AO30" i="34" s="1"/>
  <c r="AN30" i="34" a="1"/>
  <c r="AN30" i="34" s="1"/>
  <c r="AN29" i="33" a="1"/>
  <c r="AN29" i="33" s="1"/>
  <c r="AM29" i="33" a="1"/>
  <c r="AM29" i="33" s="1"/>
  <c r="AO29" i="33" a="1"/>
  <c r="AO29" i="33" s="1"/>
  <c r="AL30" i="33"/>
  <c r="AD30" i="33"/>
  <c r="AE30" i="33" s="1"/>
  <c r="AF30" i="33" s="1"/>
  <c r="AG30" i="33" s="1"/>
  <c r="AH30" i="33" s="1"/>
  <c r="AL31" i="32"/>
  <c r="AC32" i="32"/>
  <c r="AM30" i="32" a="1"/>
  <c r="AM30" i="32" s="1"/>
  <c r="AO30" i="32" a="1"/>
  <c r="AO30" i="32" s="1"/>
  <c r="AD32" i="31"/>
  <c r="AE32" i="31" s="1"/>
  <c r="AF32" i="31" s="1"/>
  <c r="AG32" i="31" s="1"/>
  <c r="AH32" i="31" s="1"/>
  <c r="AL32" i="31"/>
  <c r="AN31" i="31" a="1"/>
  <c r="AN31" i="31" s="1"/>
  <c r="AM31" i="31" a="1"/>
  <c r="AM31" i="31" s="1"/>
  <c r="AO31" i="31" a="1"/>
  <c r="AO31" i="31" s="1"/>
  <c r="AL33" i="30"/>
  <c r="AC34" i="30"/>
  <c r="AO32" i="30" a="1"/>
  <c r="AO32" i="30" s="1"/>
  <c r="AN32" i="30" a="1"/>
  <c r="AN32" i="30" s="1"/>
  <c r="AM32" i="30" a="1"/>
  <c r="AM32" i="30" s="1"/>
  <c r="AC32" i="29"/>
  <c r="AL31" i="29"/>
  <c r="AM30" i="29" a="1"/>
  <c r="AM30" i="29" s="1"/>
  <c r="AC32" i="28"/>
  <c r="AL31" i="28"/>
  <c r="AM30" i="28" a="1"/>
  <c r="AM30" i="28" s="1"/>
  <c r="AL31" i="27"/>
  <c r="AC32" i="27"/>
  <c r="AN30" i="27" a="1"/>
  <c r="AN30" i="27" s="1"/>
  <c r="AM30" i="27" a="1"/>
  <c r="AM30" i="27" s="1"/>
  <c r="AO30" i="27" a="1"/>
  <c r="AO30" i="27" s="1"/>
  <c r="AL31" i="26"/>
  <c r="AC32" i="26"/>
  <c r="AO30" i="26" a="1"/>
  <c r="AO30" i="26" s="1"/>
  <c r="AN30" i="26" a="1"/>
  <c r="AN30" i="26" s="1"/>
  <c r="AM30" i="26" a="1"/>
  <c r="AM30" i="26" s="1"/>
  <c r="AC34" i="25"/>
  <c r="AL33" i="25"/>
  <c r="AM32" i="25" a="1"/>
  <c r="AM32" i="25" s="1"/>
  <c r="AD34" i="24"/>
  <c r="AE34" i="24" s="1"/>
  <c r="AF34" i="24" s="1"/>
  <c r="AG34" i="24" s="1"/>
  <c r="AH34" i="24" s="1"/>
  <c r="AL34" i="24"/>
  <c r="AO33" i="24" a="1"/>
  <c r="AO33" i="24" s="1"/>
  <c r="AM33" i="24" a="1"/>
  <c r="AM33" i="24" s="1"/>
  <c r="AN33" i="24" a="1"/>
  <c r="AN33" i="24" s="1"/>
  <c r="AI30" i="23"/>
  <c r="AN30" i="23" s="1" a="1"/>
  <c r="AN30" i="23" s="1"/>
  <c r="AL34" i="39" l="1"/>
  <c r="AD34" i="39"/>
  <c r="AE34" i="39" s="1"/>
  <c r="AF34" i="39" s="1"/>
  <c r="AG34" i="39" s="1"/>
  <c r="AH34" i="39" s="1"/>
  <c r="AO33" i="39" a="1"/>
  <c r="AO33" i="39" s="1"/>
  <c r="AM33" i="39" a="1"/>
  <c r="AM33" i="39" s="1"/>
  <c r="AN33" i="39" a="1"/>
  <c r="AN33" i="39" s="1"/>
  <c r="AL33" i="38"/>
  <c r="AC34" i="38"/>
  <c r="AM32" i="38" a="1"/>
  <c r="AM32" i="38" s="1"/>
  <c r="AL33" i="37"/>
  <c r="AC34" i="37"/>
  <c r="AM32" i="37" a="1"/>
  <c r="AM32" i="37" s="1"/>
  <c r="AO32" i="37" a="1"/>
  <c r="AO32" i="37" s="1"/>
  <c r="AI32" i="36"/>
  <c r="AI32" i="35"/>
  <c r="AO31" i="34" a="1"/>
  <c r="AO31" i="34" s="1"/>
  <c r="AN31" i="34" a="1"/>
  <c r="AN31" i="34" s="1"/>
  <c r="AM31" i="34" a="1"/>
  <c r="AM31" i="34" s="1"/>
  <c r="AD32" i="34"/>
  <c r="AE32" i="34" s="1"/>
  <c r="AF32" i="34" s="1"/>
  <c r="AG32" i="34" s="1"/>
  <c r="AH32" i="34" s="1"/>
  <c r="AL32" i="34"/>
  <c r="AI30" i="33"/>
  <c r="AO31" i="32" a="1"/>
  <c r="AO31" i="32" s="1"/>
  <c r="AN31" i="32" a="1"/>
  <c r="AN31" i="32" s="1"/>
  <c r="AM31" i="32" a="1"/>
  <c r="AM31" i="32" s="1"/>
  <c r="AD32" i="32"/>
  <c r="AE32" i="32" s="1"/>
  <c r="AF32" i="32" s="1"/>
  <c r="AG32" i="32" s="1"/>
  <c r="AH32" i="32" s="1"/>
  <c r="AL32" i="32"/>
  <c r="AM32" i="31" a="1"/>
  <c r="AM32" i="31" s="1"/>
  <c r="AO32" i="31" a="1"/>
  <c r="AO32" i="31" s="1"/>
  <c r="AI32" i="31"/>
  <c r="AN32" i="31" a="1"/>
  <c r="AN32" i="31" s="1"/>
  <c r="AL34" i="30"/>
  <c r="AD34" i="30"/>
  <c r="AE34" i="30" s="1"/>
  <c r="AF34" i="30" s="1"/>
  <c r="AG34" i="30" s="1"/>
  <c r="AH34" i="30" s="1"/>
  <c r="AO33" i="30" a="1"/>
  <c r="AO33" i="30" s="1"/>
  <c r="AN33" i="30" a="1"/>
  <c r="AN33" i="30" s="1"/>
  <c r="AM33" i="30" a="1"/>
  <c r="AM33" i="30" s="1"/>
  <c r="AO31" i="29" a="1"/>
  <c r="AO31" i="29" s="1"/>
  <c r="AN31" i="29" a="1"/>
  <c r="AN31" i="29" s="1"/>
  <c r="AM31" i="29" a="1"/>
  <c r="AM31" i="29" s="1"/>
  <c r="AD32" i="29"/>
  <c r="AE32" i="29" s="1"/>
  <c r="AF32" i="29" s="1"/>
  <c r="AG32" i="29" s="1"/>
  <c r="AH32" i="29" s="1"/>
  <c r="AL32" i="29"/>
  <c r="AL32" i="28"/>
  <c r="AD32" i="28"/>
  <c r="AE32" i="28" s="1"/>
  <c r="AF32" i="28" s="1"/>
  <c r="AG32" i="28" s="1"/>
  <c r="AH32" i="28" s="1"/>
  <c r="AO31" i="28" a="1"/>
  <c r="AO31" i="28" s="1"/>
  <c r="AN31" i="28" a="1"/>
  <c r="AN31" i="28" s="1"/>
  <c r="AM31" i="28" a="1"/>
  <c r="AM31" i="28" s="1"/>
  <c r="AL32" i="27"/>
  <c r="AD32" i="27"/>
  <c r="AE32" i="27" s="1"/>
  <c r="AF32" i="27" s="1"/>
  <c r="AG32" i="27" s="1"/>
  <c r="AH32" i="27" s="1"/>
  <c r="AN31" i="27" a="1"/>
  <c r="AN31" i="27" s="1"/>
  <c r="AO31" i="27" a="1"/>
  <c r="AO31" i="27" s="1"/>
  <c r="AM31" i="27" a="1"/>
  <c r="AM31" i="27" s="1"/>
  <c r="AL32" i="26"/>
  <c r="AD32" i="26"/>
  <c r="AE32" i="26" s="1"/>
  <c r="AF32" i="26" s="1"/>
  <c r="AG32" i="26" s="1"/>
  <c r="AH32" i="26" s="1"/>
  <c r="AN31" i="26" a="1"/>
  <c r="AN31" i="26" s="1"/>
  <c r="AO31" i="26" a="1"/>
  <c r="AO31" i="26" s="1"/>
  <c r="AM31" i="26" a="1"/>
  <c r="AM31" i="26" s="1"/>
  <c r="AN33" i="25" a="1"/>
  <c r="AN33" i="25" s="1"/>
  <c r="AM33" i="25" a="1"/>
  <c r="AM33" i="25" s="1"/>
  <c r="AO33" i="25" a="1"/>
  <c r="AO33" i="25" s="1"/>
  <c r="AL34" i="25"/>
  <c r="AD34" i="25"/>
  <c r="AE34" i="25" s="1"/>
  <c r="AF34" i="25" s="1"/>
  <c r="AG34" i="25" s="1"/>
  <c r="AH34" i="25" s="1"/>
  <c r="AO34" i="24" a="1"/>
  <c r="AO34" i="24" s="1"/>
  <c r="AM34" i="24" a="1"/>
  <c r="AM34" i="24" s="1"/>
  <c r="AI34" i="24"/>
  <c r="AN34" i="24" a="1"/>
  <c r="AN34" i="24" s="1"/>
  <c r="AO30" i="23" a="1"/>
  <c r="AO30" i="23" s="1"/>
  <c r="AC32" i="23"/>
  <c r="AL31" i="23"/>
  <c r="AM30" i="23" a="1"/>
  <c r="AM30" i="23" s="1"/>
  <c r="AO34" i="39" l="1" a="1"/>
  <c r="AO34" i="39" s="1"/>
  <c r="AN34" i="39" a="1"/>
  <c r="AN34" i="39" s="1"/>
  <c r="AI34" i="39"/>
  <c r="AM34" i="39" a="1"/>
  <c r="AM34" i="39" s="1"/>
  <c r="AL34" i="38"/>
  <c r="AD34" i="38"/>
  <c r="AE34" i="38" s="1"/>
  <c r="AF34" i="38" s="1"/>
  <c r="AG34" i="38" s="1"/>
  <c r="AH34" i="38" s="1"/>
  <c r="AO33" i="38" a="1"/>
  <c r="AO33" i="38" s="1"/>
  <c r="AN33" i="38" a="1"/>
  <c r="AN33" i="38" s="1"/>
  <c r="AM33" i="38" a="1"/>
  <c r="AM33" i="38" s="1"/>
  <c r="AN33" i="37" a="1"/>
  <c r="AN33" i="37" s="1"/>
  <c r="AO33" i="37" a="1"/>
  <c r="AO33" i="37" s="1"/>
  <c r="AM33" i="37" a="1"/>
  <c r="AM33" i="37" s="1"/>
  <c r="AL34" i="37"/>
  <c r="AD34" i="37"/>
  <c r="AE34" i="37" s="1"/>
  <c r="AF34" i="37" s="1"/>
  <c r="AG34" i="37" s="1"/>
  <c r="AH34" i="37" s="1"/>
  <c r="AL33" i="36"/>
  <c r="AC34" i="36"/>
  <c r="AN32" i="36" a="1"/>
  <c r="AN32" i="36" s="1"/>
  <c r="AO32" i="36" a="1"/>
  <c r="AO32" i="36" s="1"/>
  <c r="AM32" i="36" a="1"/>
  <c r="AM32" i="36" s="1"/>
  <c r="AC34" i="35"/>
  <c r="AL33" i="35"/>
  <c r="AM32" i="35" a="1"/>
  <c r="AM32" i="35" s="1"/>
  <c r="AN32" i="35" a="1"/>
  <c r="AN32" i="35" s="1"/>
  <c r="AO32" i="35" a="1"/>
  <c r="AO32" i="35" s="1"/>
  <c r="AI32" i="34"/>
  <c r="AN32" i="34" a="1"/>
  <c r="AN32" i="34" s="1"/>
  <c r="AC32" i="33"/>
  <c r="AL31" i="33"/>
  <c r="AN30" i="33" a="1"/>
  <c r="AN30" i="33" s="1"/>
  <c r="AO30" i="33" a="1"/>
  <c r="AO30" i="33" s="1"/>
  <c r="AM30" i="33" a="1"/>
  <c r="AM30" i="33" s="1"/>
  <c r="AM32" i="32" a="1"/>
  <c r="AM32" i="32" s="1"/>
  <c r="AI32" i="32"/>
  <c r="AL33" i="31"/>
  <c r="AC34" i="31"/>
  <c r="AI34" i="30"/>
  <c r="AN34" i="30" a="1"/>
  <c r="AN34" i="30" s="1"/>
  <c r="AI32" i="29"/>
  <c r="AN32" i="29" a="1"/>
  <c r="AN32" i="29" s="1"/>
  <c r="AN32" i="28" a="1"/>
  <c r="AN32" i="28" s="1"/>
  <c r="AI32" i="28"/>
  <c r="AO32" i="28" a="1"/>
  <c r="AO32" i="28" s="1"/>
  <c r="AM32" i="27" a="1"/>
  <c r="AM32" i="27" s="1"/>
  <c r="AI32" i="27"/>
  <c r="AO32" i="27" a="1"/>
  <c r="AO32" i="27" s="1"/>
  <c r="AI32" i="26"/>
  <c r="AN32" i="26" s="1" a="1"/>
  <c r="AN32" i="26" s="1"/>
  <c r="AO32" i="26" a="1"/>
  <c r="AO32" i="26" s="1"/>
  <c r="AO34" i="25" a="1"/>
  <c r="AO34" i="25" s="1"/>
  <c r="AN34" i="25" a="1"/>
  <c r="AN34" i="25" s="1"/>
  <c r="AI34" i="25"/>
  <c r="AM34" i="25" a="1"/>
  <c r="AM34" i="25" s="1"/>
  <c r="AL35" i="24"/>
  <c r="AC36" i="24"/>
  <c r="AL32" i="23"/>
  <c r="AD32" i="23"/>
  <c r="AE32" i="23" s="1"/>
  <c r="AF32" i="23" s="1"/>
  <c r="AG32" i="23" s="1"/>
  <c r="AH32" i="23" s="1"/>
  <c r="AO31" i="23" a="1"/>
  <c r="AO31" i="23" s="1"/>
  <c r="AN31" i="23" a="1"/>
  <c r="AN31" i="23" s="1"/>
  <c r="AM31" i="23" a="1"/>
  <c r="AM31" i="23" s="1"/>
  <c r="AC36" i="39" l="1"/>
  <c r="AL35" i="39"/>
  <c r="AI34" i="38"/>
  <c r="AM34" i="38" a="1"/>
  <c r="AM34" i="38" s="1"/>
  <c r="AN34" i="37" a="1"/>
  <c r="AN34" i="37" s="1"/>
  <c r="AI34" i="37"/>
  <c r="AL34" i="36"/>
  <c r="AD34" i="36"/>
  <c r="AE34" i="36" s="1"/>
  <c r="AF34" i="36" s="1"/>
  <c r="AG34" i="36" s="1"/>
  <c r="AH34" i="36" s="1"/>
  <c r="AO33" i="36" a="1"/>
  <c r="AO33" i="36" s="1"/>
  <c r="AN33" i="36" a="1"/>
  <c r="AN33" i="36" s="1"/>
  <c r="AM33" i="36" a="1"/>
  <c r="AM33" i="36" s="1"/>
  <c r="AO33" i="35" a="1"/>
  <c r="AO33" i="35" s="1"/>
  <c r="AN33" i="35" a="1"/>
  <c r="AN33" i="35" s="1"/>
  <c r="AM33" i="35" a="1"/>
  <c r="AM33" i="35" s="1"/>
  <c r="AD34" i="35"/>
  <c r="AE34" i="35" s="1"/>
  <c r="AF34" i="35" s="1"/>
  <c r="AG34" i="35" s="1"/>
  <c r="AH34" i="35" s="1"/>
  <c r="AL34" i="35"/>
  <c r="AL33" i="34"/>
  <c r="AC34" i="34"/>
  <c r="AM32" i="34" a="1"/>
  <c r="AM32" i="34" s="1"/>
  <c r="AO32" i="34" a="1"/>
  <c r="AO32" i="34" s="1"/>
  <c r="AN31" i="33" a="1"/>
  <c r="AN31" i="33" s="1"/>
  <c r="AO31" i="33" a="1"/>
  <c r="AO31" i="33" s="1"/>
  <c r="AM31" i="33" a="1"/>
  <c r="AM31" i="33" s="1"/>
  <c r="AD32" i="33"/>
  <c r="AE32" i="33" s="1"/>
  <c r="AF32" i="33" s="1"/>
  <c r="AG32" i="33" s="1"/>
  <c r="AH32" i="33" s="1"/>
  <c r="AL32" i="33"/>
  <c r="AL33" i="32"/>
  <c r="AC34" i="32"/>
  <c r="AO32" i="32" a="1"/>
  <c r="AO32" i="32" s="1"/>
  <c r="AN32" i="32" a="1"/>
  <c r="AN32" i="32" s="1"/>
  <c r="AO33" i="31" a="1"/>
  <c r="AO33" i="31" s="1"/>
  <c r="AM33" i="31" a="1"/>
  <c r="AM33" i="31" s="1"/>
  <c r="AN33" i="31" a="1"/>
  <c r="AN33" i="31" s="1"/>
  <c r="AD34" i="31"/>
  <c r="AE34" i="31" s="1"/>
  <c r="AF34" i="31" s="1"/>
  <c r="AG34" i="31" s="1"/>
  <c r="AH34" i="31" s="1"/>
  <c r="AL34" i="31"/>
  <c r="AC36" i="30"/>
  <c r="AL35" i="30"/>
  <c r="AO34" i="30" a="1"/>
  <c r="AO34" i="30" s="1"/>
  <c r="AM34" i="30" a="1"/>
  <c r="AM34" i="30" s="1"/>
  <c r="AL33" i="29"/>
  <c r="AC34" i="29"/>
  <c r="AM32" i="29" a="1"/>
  <c r="AM32" i="29" s="1"/>
  <c r="AO32" i="29" a="1"/>
  <c r="AO32" i="29" s="1"/>
  <c r="AL33" i="28"/>
  <c r="AC34" i="28"/>
  <c r="AM32" i="28" a="1"/>
  <c r="AM32" i="28" s="1"/>
  <c r="AL33" i="27"/>
  <c r="AC34" i="27"/>
  <c r="AN32" i="27" a="1"/>
  <c r="AN32" i="27" s="1"/>
  <c r="AC34" i="26"/>
  <c r="AL33" i="26"/>
  <c r="AM32" i="26" a="1"/>
  <c r="AM32" i="26" s="1"/>
  <c r="AC36" i="25"/>
  <c r="AL35" i="25"/>
  <c r="AL36" i="24"/>
  <c r="AD36" i="24"/>
  <c r="AE36" i="24" s="1"/>
  <c r="AF36" i="24" s="1"/>
  <c r="AG36" i="24" s="1"/>
  <c r="AH36" i="24" s="1"/>
  <c r="AN35" i="24" a="1"/>
  <c r="AN35" i="24" s="1"/>
  <c r="AO35" i="24" a="1"/>
  <c r="AO35" i="24" s="1"/>
  <c r="AM35" i="24" a="1"/>
  <c r="AM35" i="24" s="1"/>
  <c r="AO32" i="23" a="1"/>
  <c r="AO32" i="23" s="1"/>
  <c r="AM32" i="23" a="1"/>
  <c r="AM32" i="23" s="1"/>
  <c r="AI32" i="23"/>
  <c r="AO35" i="39" l="1" a="1"/>
  <c r="AO35" i="39" s="1"/>
  <c r="AM35" i="39" a="1"/>
  <c r="AM35" i="39" s="1"/>
  <c r="AN35" i="39" a="1"/>
  <c r="AN35" i="39" s="1"/>
  <c r="AL36" i="39"/>
  <c r="AD36" i="39"/>
  <c r="AE36" i="39" s="1"/>
  <c r="AF36" i="39" s="1"/>
  <c r="AG36" i="39" s="1"/>
  <c r="AH36" i="39" s="1"/>
  <c r="AC36" i="38"/>
  <c r="AL35" i="38"/>
  <c r="AN34" i="38" a="1"/>
  <c r="AN34" i="38" s="1"/>
  <c r="AO34" i="38" a="1"/>
  <c r="AO34" i="38" s="1"/>
  <c r="AC36" i="37"/>
  <c r="AL35" i="37"/>
  <c r="AM34" i="37" a="1"/>
  <c r="AM34" i="37" s="1"/>
  <c r="AO34" i="37" a="1"/>
  <c r="AO34" i="37" s="1"/>
  <c r="AI34" i="36"/>
  <c r="AN34" i="36" a="1"/>
  <c r="AN34" i="36" s="1"/>
  <c r="AI34" i="35"/>
  <c r="AL34" i="34"/>
  <c r="AD34" i="34"/>
  <c r="AE34" i="34" s="1"/>
  <c r="AF34" i="34" s="1"/>
  <c r="AG34" i="34" s="1"/>
  <c r="AH34" i="34" s="1"/>
  <c r="AO33" i="34" a="1"/>
  <c r="AO33" i="34" s="1"/>
  <c r="AN33" i="34" a="1"/>
  <c r="AN33" i="34" s="1"/>
  <c r="AM33" i="34" a="1"/>
  <c r="AM33" i="34" s="1"/>
  <c r="AI32" i="33"/>
  <c r="AL34" i="32"/>
  <c r="AD34" i="32"/>
  <c r="AE34" i="32" s="1"/>
  <c r="AF34" i="32" s="1"/>
  <c r="AG34" i="32" s="1"/>
  <c r="AH34" i="32" s="1"/>
  <c r="AN33" i="32" a="1"/>
  <c r="AN33" i="32" s="1"/>
  <c r="AO33" i="32" a="1"/>
  <c r="AO33" i="32" s="1"/>
  <c r="AM33" i="32" a="1"/>
  <c r="AM33" i="32" s="1"/>
  <c r="AI34" i="31"/>
  <c r="AO35" i="30" a="1"/>
  <c r="AO35" i="30" s="1"/>
  <c r="AN35" i="30" a="1"/>
  <c r="AN35" i="30" s="1"/>
  <c r="AM35" i="30" a="1"/>
  <c r="AM35" i="30" s="1"/>
  <c r="AL36" i="30"/>
  <c r="AD36" i="30"/>
  <c r="AE36" i="30" s="1"/>
  <c r="AF36" i="30" s="1"/>
  <c r="AG36" i="30" s="1"/>
  <c r="AH36" i="30" s="1"/>
  <c r="AD34" i="29"/>
  <c r="AE34" i="29" s="1"/>
  <c r="AF34" i="29" s="1"/>
  <c r="AG34" i="29" s="1"/>
  <c r="AH34" i="29" s="1"/>
  <c r="AL34" i="29"/>
  <c r="AO33" i="29" a="1"/>
  <c r="AO33" i="29" s="1"/>
  <c r="AN33" i="29" a="1"/>
  <c r="AN33" i="29" s="1"/>
  <c r="AM33" i="29" a="1"/>
  <c r="AM33" i="29" s="1"/>
  <c r="AM33" i="28" a="1"/>
  <c r="AM33" i="28" s="1"/>
  <c r="AO33" i="28" a="1"/>
  <c r="AO33" i="28" s="1"/>
  <c r="AN33" i="28" a="1"/>
  <c r="AN33" i="28" s="1"/>
  <c r="AL34" i="28"/>
  <c r="AD34" i="28"/>
  <c r="AE34" i="28" s="1"/>
  <c r="AF34" i="28" s="1"/>
  <c r="AG34" i="28" s="1"/>
  <c r="AH34" i="28" s="1"/>
  <c r="AD34" i="27"/>
  <c r="AE34" i="27" s="1"/>
  <c r="AF34" i="27" s="1"/>
  <c r="AG34" i="27" s="1"/>
  <c r="AH34" i="27" s="1"/>
  <c r="AL34" i="27"/>
  <c r="AN33" i="27" a="1"/>
  <c r="AN33" i="27" s="1"/>
  <c r="AM33" i="27" a="1"/>
  <c r="AM33" i="27" s="1"/>
  <c r="AO33" i="27" a="1"/>
  <c r="AO33" i="27" s="1"/>
  <c r="AD34" i="26"/>
  <c r="AE34" i="26" s="1"/>
  <c r="AF34" i="26" s="1"/>
  <c r="AG34" i="26" s="1"/>
  <c r="AH34" i="26" s="1"/>
  <c r="AL34" i="26"/>
  <c r="AM33" i="26" a="1"/>
  <c r="AM33" i="26" s="1"/>
  <c r="AO33" i="26" a="1"/>
  <c r="AO33" i="26" s="1"/>
  <c r="AN33" i="26" a="1"/>
  <c r="AN33" i="26" s="1"/>
  <c r="AN35" i="25" a="1"/>
  <c r="AN35" i="25" s="1"/>
  <c r="AM35" i="25" a="1"/>
  <c r="AM35" i="25" s="1"/>
  <c r="AO35" i="25" a="1"/>
  <c r="AO35" i="25" s="1"/>
  <c r="AL36" i="25"/>
  <c r="AD36" i="25"/>
  <c r="AE36" i="25" s="1"/>
  <c r="AF36" i="25" s="1"/>
  <c r="AG36" i="25" s="1"/>
  <c r="AH36" i="25" s="1"/>
  <c r="AM36" i="24" a="1"/>
  <c r="AM36" i="24" s="1"/>
  <c r="AI36" i="24"/>
  <c r="AC34" i="23"/>
  <c r="AL33" i="23"/>
  <c r="AN32" i="23" a="1"/>
  <c r="AN32" i="23" s="1"/>
  <c r="AI36" i="39" l="1"/>
  <c r="AM36" i="39" a="1"/>
  <c r="AM36" i="39" s="1"/>
  <c r="AN35" i="38" a="1"/>
  <c r="AN35" i="38" s="1"/>
  <c r="AO35" i="38" a="1"/>
  <c r="AO35" i="38" s="1"/>
  <c r="AM35" i="38" a="1"/>
  <c r="AM35" i="38" s="1"/>
  <c r="AL36" i="38"/>
  <c r="AD36" i="38"/>
  <c r="AE36" i="38" s="1"/>
  <c r="AF36" i="38" s="1"/>
  <c r="AG36" i="38" s="1"/>
  <c r="AH36" i="38" s="1"/>
  <c r="AO35" i="37" a="1"/>
  <c r="AO35" i="37" s="1"/>
  <c r="AN35" i="37" a="1"/>
  <c r="AN35" i="37" s="1"/>
  <c r="AM35" i="37" a="1"/>
  <c r="AM35" i="37" s="1"/>
  <c r="AL36" i="37"/>
  <c r="AD36" i="37"/>
  <c r="AE36" i="37" s="1"/>
  <c r="AF36" i="37" s="1"/>
  <c r="AG36" i="37" s="1"/>
  <c r="AH36" i="37" s="1"/>
  <c r="AL35" i="36"/>
  <c r="AC36" i="36"/>
  <c r="AO34" i="36" a="1"/>
  <c r="AO34" i="36" s="1"/>
  <c r="AM34" i="36" a="1"/>
  <c r="AM34" i="36" s="1"/>
  <c r="AL35" i="35"/>
  <c r="AC36" i="35"/>
  <c r="AO34" i="35" a="1"/>
  <c r="AO34" i="35" s="1"/>
  <c r="AN34" i="35" a="1"/>
  <c r="AN34" i="35" s="1"/>
  <c r="AM34" i="35" a="1"/>
  <c r="AM34" i="35" s="1"/>
  <c r="AI34" i="34"/>
  <c r="AN34" i="34" a="1"/>
  <c r="AN34" i="34" s="1"/>
  <c r="AC34" i="33"/>
  <c r="AL33" i="33"/>
  <c r="AN32" i="33" a="1"/>
  <c r="AN32" i="33" s="1"/>
  <c r="AO32" i="33" a="1"/>
  <c r="AO32" i="33" s="1"/>
  <c r="AM32" i="33" a="1"/>
  <c r="AM32" i="33" s="1"/>
  <c r="AI34" i="32"/>
  <c r="AN34" i="32" a="1"/>
  <c r="AN34" i="32" s="1"/>
  <c r="AC36" i="31"/>
  <c r="AL35" i="31"/>
  <c r="AN34" i="31" a="1"/>
  <c r="AN34" i="31" s="1"/>
  <c r="AM34" i="31" a="1"/>
  <c r="AM34" i="31" s="1"/>
  <c r="AO34" i="31" a="1"/>
  <c r="AO34" i="31" s="1"/>
  <c r="AI36" i="30"/>
  <c r="AN36" i="30" a="1"/>
  <c r="AN36" i="30" s="1"/>
  <c r="AI34" i="29"/>
  <c r="AN34" i="29" a="1"/>
  <c r="AN34" i="29" s="1"/>
  <c r="AI34" i="28"/>
  <c r="AM34" i="28" s="1" a="1"/>
  <c r="AM34" i="28" s="1"/>
  <c r="AN34" i="28" a="1"/>
  <c r="AN34" i="28" s="1"/>
  <c r="AI34" i="27"/>
  <c r="AN34" i="27" a="1"/>
  <c r="AN34" i="27" s="1"/>
  <c r="AI34" i="26"/>
  <c r="AN34" i="26" a="1"/>
  <c r="AN34" i="26" s="1"/>
  <c r="AI36" i="25"/>
  <c r="AO36" i="25" s="1" a="1"/>
  <c r="AO36" i="25" s="1"/>
  <c r="AN36" i="25" a="1"/>
  <c r="AN36" i="25" s="1"/>
  <c r="AL37" i="24"/>
  <c r="AC38" i="24"/>
  <c r="AN36" i="24" a="1"/>
  <c r="AN36" i="24" s="1"/>
  <c r="AO36" i="24" a="1"/>
  <c r="AO36" i="24" s="1"/>
  <c r="AM33" i="23" a="1"/>
  <c r="AM33" i="23" s="1"/>
  <c r="AO33" i="23" a="1"/>
  <c r="AO33" i="23" s="1"/>
  <c r="AN33" i="23" a="1"/>
  <c r="AN33" i="23" s="1"/>
  <c r="AL34" i="23"/>
  <c r="AD34" i="23"/>
  <c r="AE34" i="23" s="1"/>
  <c r="AF34" i="23" s="1"/>
  <c r="AG34" i="23" s="1"/>
  <c r="AH34" i="23" s="1"/>
  <c r="AC38" i="39" l="1"/>
  <c r="AL37" i="39"/>
  <c r="AN36" i="39" a="1"/>
  <c r="AN36" i="39" s="1"/>
  <c r="AO36" i="39" a="1"/>
  <c r="AO36" i="39" s="1"/>
  <c r="AI36" i="38"/>
  <c r="AI36" i="37"/>
  <c r="AN36" i="37" a="1"/>
  <c r="AN36" i="37" s="1"/>
  <c r="AD36" i="36"/>
  <c r="AE36" i="36" s="1"/>
  <c r="AF36" i="36" s="1"/>
  <c r="AG36" i="36" s="1"/>
  <c r="AH36" i="36" s="1"/>
  <c r="AL36" i="36"/>
  <c r="AN35" i="36" a="1"/>
  <c r="AN35" i="36" s="1"/>
  <c r="AO35" i="36" a="1"/>
  <c r="AO35" i="36" s="1"/>
  <c r="AM35" i="36" a="1"/>
  <c r="AM35" i="36" s="1"/>
  <c r="AD36" i="35"/>
  <c r="AE36" i="35" s="1"/>
  <c r="AF36" i="35" s="1"/>
  <c r="AG36" i="35" s="1"/>
  <c r="AH36" i="35" s="1"/>
  <c r="AL36" i="35"/>
  <c r="AN35" i="35" a="1"/>
  <c r="AN35" i="35" s="1"/>
  <c r="AM35" i="35" a="1"/>
  <c r="AM35" i="35" s="1"/>
  <c r="AO35" i="35" a="1"/>
  <c r="AO35" i="35" s="1"/>
  <c r="AC36" i="34"/>
  <c r="AL35" i="34"/>
  <c r="AO34" i="34" a="1"/>
  <c r="AO34" i="34" s="1"/>
  <c r="AM34" i="34" a="1"/>
  <c r="AM34" i="34" s="1"/>
  <c r="AO33" i="33" a="1"/>
  <c r="AO33" i="33" s="1"/>
  <c r="AN33" i="33" a="1"/>
  <c r="AN33" i="33" s="1"/>
  <c r="AM33" i="33" a="1"/>
  <c r="AM33" i="33" s="1"/>
  <c r="AD34" i="33"/>
  <c r="AE34" i="33" s="1"/>
  <c r="AF34" i="33" s="1"/>
  <c r="AG34" i="33" s="1"/>
  <c r="AH34" i="33" s="1"/>
  <c r="AL34" i="33"/>
  <c r="AL35" i="32"/>
  <c r="AC36" i="32"/>
  <c r="AM34" i="32" a="1"/>
  <c r="AM34" i="32" s="1"/>
  <c r="AO34" i="32" a="1"/>
  <c r="AO34" i="32" s="1"/>
  <c r="AD36" i="31"/>
  <c r="AE36" i="31" s="1"/>
  <c r="AF36" i="31" s="1"/>
  <c r="AG36" i="31" s="1"/>
  <c r="AH36" i="31" s="1"/>
  <c r="AL36" i="31"/>
  <c r="AO35" i="31" a="1"/>
  <c r="AO35" i="31" s="1"/>
  <c r="AN35" i="31" a="1"/>
  <c r="AN35" i="31" s="1"/>
  <c r="AM35" i="31" a="1"/>
  <c r="AM35" i="31" s="1"/>
  <c r="AL37" i="30"/>
  <c r="AC38" i="30"/>
  <c r="AM36" i="30" a="1"/>
  <c r="AM36" i="30" s="1"/>
  <c r="AO36" i="30" a="1"/>
  <c r="AO36" i="30" s="1"/>
  <c r="AC36" i="29"/>
  <c r="AL35" i="29"/>
  <c r="AM34" i="29" a="1"/>
  <c r="AM34" i="29" s="1"/>
  <c r="AO34" i="29" a="1"/>
  <c r="AO34" i="29" s="1"/>
  <c r="AC36" i="28"/>
  <c r="AL35" i="28"/>
  <c r="AO34" i="28" a="1"/>
  <c r="AO34" i="28" s="1"/>
  <c r="AC36" i="27"/>
  <c r="AL35" i="27"/>
  <c r="AM34" i="27" a="1"/>
  <c r="AM34" i="27" s="1"/>
  <c r="AO34" i="27" a="1"/>
  <c r="AO34" i="27" s="1"/>
  <c r="AC36" i="26"/>
  <c r="AL35" i="26"/>
  <c r="AM34" i="26" a="1"/>
  <c r="AM34" i="26" s="1"/>
  <c r="AO34" i="26" a="1"/>
  <c r="AO34" i="26" s="1"/>
  <c r="AC38" i="25"/>
  <c r="AL37" i="25"/>
  <c r="AM36" i="25" a="1"/>
  <c r="AM36" i="25" s="1"/>
  <c r="AL38" i="24"/>
  <c r="AD38" i="24"/>
  <c r="AE38" i="24" s="1"/>
  <c r="AF38" i="24" s="1"/>
  <c r="AG38" i="24" s="1"/>
  <c r="AH38" i="24" s="1"/>
  <c r="AO37" i="24" a="1"/>
  <c r="AO37" i="24" s="1"/>
  <c r="AN37" i="24" a="1"/>
  <c r="AN37" i="24" s="1"/>
  <c r="AM37" i="24" a="1"/>
  <c r="AM37" i="24" s="1"/>
  <c r="AI34" i="23"/>
  <c r="AN34" i="23" a="1"/>
  <c r="AN34" i="23" s="1"/>
  <c r="AM37" i="39" l="1" a="1"/>
  <c r="AM37" i="39" s="1"/>
  <c r="AO37" i="39" a="1"/>
  <c r="AO37" i="39" s="1"/>
  <c r="AN37" i="39" a="1"/>
  <c r="AN37" i="39" s="1"/>
  <c r="AD38" i="39"/>
  <c r="AE38" i="39" s="1"/>
  <c r="AF38" i="39" s="1"/>
  <c r="AG38" i="39" s="1"/>
  <c r="AH38" i="39" s="1"/>
  <c r="AL38" i="39"/>
  <c r="AL37" i="38"/>
  <c r="AC38" i="38"/>
  <c r="AM36" i="38" a="1"/>
  <c r="AM36" i="38" s="1"/>
  <c r="AO36" i="38" a="1"/>
  <c r="AO36" i="38" s="1"/>
  <c r="AN36" i="38" a="1"/>
  <c r="AN36" i="38" s="1"/>
  <c r="AC38" i="37"/>
  <c r="AL37" i="37"/>
  <c r="AO36" i="37" a="1"/>
  <c r="AO36" i="37" s="1"/>
  <c r="AM36" i="37" a="1"/>
  <c r="AM36" i="37" s="1"/>
  <c r="AI36" i="36"/>
  <c r="AO36" i="36" a="1"/>
  <c r="AO36" i="36" s="1"/>
  <c r="AO36" i="35" a="1"/>
  <c r="AO36" i="35" s="1"/>
  <c r="AI36" i="35"/>
  <c r="AN36" i="35" a="1"/>
  <c r="AN36" i="35" s="1"/>
  <c r="AN35" i="34" a="1"/>
  <c r="AN35" i="34" s="1"/>
  <c r="AM35" i="34" a="1"/>
  <c r="AM35" i="34" s="1"/>
  <c r="AO35" i="34" a="1"/>
  <c r="AO35" i="34" s="1"/>
  <c r="AD36" i="34"/>
  <c r="AE36" i="34" s="1"/>
  <c r="AF36" i="34" s="1"/>
  <c r="AG36" i="34" s="1"/>
  <c r="AH36" i="34" s="1"/>
  <c r="AL36" i="34"/>
  <c r="AI34" i="33"/>
  <c r="AN34" i="33" a="1"/>
  <c r="AN34" i="33" s="1"/>
  <c r="AM34" i="33" a="1"/>
  <c r="AM34" i="33" s="1"/>
  <c r="AL36" i="32"/>
  <c r="AD36" i="32"/>
  <c r="AE36" i="32" s="1"/>
  <c r="AF36" i="32" s="1"/>
  <c r="AG36" i="32" s="1"/>
  <c r="AH36" i="32" s="1"/>
  <c r="AN35" i="32" a="1"/>
  <c r="AN35" i="32" s="1"/>
  <c r="AM35" i="32" a="1"/>
  <c r="AM35" i="32" s="1"/>
  <c r="AO35" i="32" a="1"/>
  <c r="AO35" i="32" s="1"/>
  <c r="AO36" i="31" a="1"/>
  <c r="AO36" i="31" s="1"/>
  <c r="AN36" i="31" a="1"/>
  <c r="AN36" i="31" s="1"/>
  <c r="AI36" i="31"/>
  <c r="AD38" i="30"/>
  <c r="AE38" i="30" s="1"/>
  <c r="AF38" i="30" s="1"/>
  <c r="AG38" i="30" s="1"/>
  <c r="AH38" i="30" s="1"/>
  <c r="AL38" i="30"/>
  <c r="AN37" i="30" a="1"/>
  <c r="AN37" i="30" s="1"/>
  <c r="AM37" i="30" a="1"/>
  <c r="AM37" i="30" s="1"/>
  <c r="AO37" i="30" a="1"/>
  <c r="AO37" i="30" s="1"/>
  <c r="AO35" i="29" a="1"/>
  <c r="AO35" i="29" s="1"/>
  <c r="AN35" i="29" a="1"/>
  <c r="AN35" i="29" s="1"/>
  <c r="AM35" i="29" a="1"/>
  <c r="AM35" i="29" s="1"/>
  <c r="AL36" i="29"/>
  <c r="AD36" i="29"/>
  <c r="AE36" i="29" s="1"/>
  <c r="AF36" i="29" s="1"/>
  <c r="AG36" i="29" s="1"/>
  <c r="AH36" i="29" s="1"/>
  <c r="AO35" i="28" a="1"/>
  <c r="AO35" i="28" s="1"/>
  <c r="AM35" i="28" a="1"/>
  <c r="AM35" i="28" s="1"/>
  <c r="AN35" i="28" a="1"/>
  <c r="AN35" i="28" s="1"/>
  <c r="AL36" i="28"/>
  <c r="AD36" i="28"/>
  <c r="AE36" i="28" s="1"/>
  <c r="AF36" i="28" s="1"/>
  <c r="AG36" i="28" s="1"/>
  <c r="AH36" i="28" s="1"/>
  <c r="AM35" i="27" a="1"/>
  <c r="AM35" i="27" s="1"/>
  <c r="AN35" i="27" a="1"/>
  <c r="AN35" i="27" s="1"/>
  <c r="AO35" i="27" a="1"/>
  <c r="AO35" i="27" s="1"/>
  <c r="AD36" i="27"/>
  <c r="AE36" i="27" s="1"/>
  <c r="AF36" i="27" s="1"/>
  <c r="AG36" i="27" s="1"/>
  <c r="AH36" i="27" s="1"/>
  <c r="AL36" i="27"/>
  <c r="AO35" i="26" a="1"/>
  <c r="AO35" i="26" s="1"/>
  <c r="AM35" i="26" a="1"/>
  <c r="AM35" i="26" s="1"/>
  <c r="AN35" i="26" a="1"/>
  <c r="AN35" i="26" s="1"/>
  <c r="AL36" i="26"/>
  <c r="AD36" i="26"/>
  <c r="AE36" i="26" s="1"/>
  <c r="AF36" i="26" s="1"/>
  <c r="AG36" i="26" s="1"/>
  <c r="AH36" i="26" s="1"/>
  <c r="AN37" i="25" a="1"/>
  <c r="AN37" i="25" s="1"/>
  <c r="AO37" i="25" a="1"/>
  <c r="AO37" i="25" s="1"/>
  <c r="AM37" i="25" a="1"/>
  <c r="AM37" i="25" s="1"/>
  <c r="AD38" i="25"/>
  <c r="AE38" i="25" s="1"/>
  <c r="AF38" i="25" s="1"/>
  <c r="AG38" i="25" s="1"/>
  <c r="AH38" i="25" s="1"/>
  <c r="AL38" i="25"/>
  <c r="AI38" i="24"/>
  <c r="AN38" i="24" a="1"/>
  <c r="AN38" i="24" s="1"/>
  <c r="AC36" i="23"/>
  <c r="AL35" i="23"/>
  <c r="AO34" i="23" a="1"/>
  <c r="AO34" i="23" s="1"/>
  <c r="AM34" i="23" a="1"/>
  <c r="AM34" i="23" s="1"/>
  <c r="AI38" i="39" l="1"/>
  <c r="AL38" i="38"/>
  <c r="AD38" i="38"/>
  <c r="AE38" i="38" s="1"/>
  <c r="AF38" i="38" s="1"/>
  <c r="AG38" i="38" s="1"/>
  <c r="AH38" i="38" s="1"/>
  <c r="AN37" i="38" a="1"/>
  <c r="AN37" i="38" s="1"/>
  <c r="AO37" i="38" a="1"/>
  <c r="AO37" i="38" s="1"/>
  <c r="AM37" i="38" a="1"/>
  <c r="AM37" i="38" s="1"/>
  <c r="AM37" i="37" a="1"/>
  <c r="AM37" i="37" s="1"/>
  <c r="AO37" i="37" a="1"/>
  <c r="AO37" i="37" s="1"/>
  <c r="AN37" i="37" a="1"/>
  <c r="AN37" i="37" s="1"/>
  <c r="AL38" i="37"/>
  <c r="AD38" i="37"/>
  <c r="AE38" i="37" s="1"/>
  <c r="AF38" i="37" s="1"/>
  <c r="AG38" i="37" s="1"/>
  <c r="AH38" i="37" s="1"/>
  <c r="AL37" i="36"/>
  <c r="AC38" i="36"/>
  <c r="AN36" i="36" a="1"/>
  <c r="AN36" i="36" s="1"/>
  <c r="AM36" i="36" a="1"/>
  <c r="AM36" i="36" s="1"/>
  <c r="AC38" i="35"/>
  <c r="AL37" i="35"/>
  <c r="AM36" i="35" a="1"/>
  <c r="AM36" i="35" s="1"/>
  <c r="AI36" i="34"/>
  <c r="AN36" i="34" a="1"/>
  <c r="AN36" i="34" s="1"/>
  <c r="AC36" i="33"/>
  <c r="AL35" i="33"/>
  <c r="AO34" i="33" a="1"/>
  <c r="AO34" i="33" s="1"/>
  <c r="AI36" i="32"/>
  <c r="AN36" i="32" a="1"/>
  <c r="AN36" i="32" s="1"/>
  <c r="AM36" i="32" a="1"/>
  <c r="AM36" i="32" s="1"/>
  <c r="AL37" i="31"/>
  <c r="AC38" i="31"/>
  <c r="AM36" i="31" a="1"/>
  <c r="AM36" i="31" s="1"/>
  <c r="AI38" i="30"/>
  <c r="AN36" i="29" a="1"/>
  <c r="AN36" i="29" s="1"/>
  <c r="AI36" i="29"/>
  <c r="AM36" i="29" a="1"/>
  <c r="AM36" i="29" s="1"/>
  <c r="AO36" i="29" a="1"/>
  <c r="AO36" i="29" s="1"/>
  <c r="AI36" i="28"/>
  <c r="AI36" i="27"/>
  <c r="AN36" i="27" a="1"/>
  <c r="AN36" i="27" s="1"/>
  <c r="AI36" i="26"/>
  <c r="AI38" i="25"/>
  <c r="AO38" i="25" s="1" a="1"/>
  <c r="AO38" i="25" s="1"/>
  <c r="AN38" i="25" a="1"/>
  <c r="AN38" i="25" s="1"/>
  <c r="AC40" i="24"/>
  <c r="AL39" i="24"/>
  <c r="AO38" i="24" a="1"/>
  <c r="AO38" i="24" s="1"/>
  <c r="AM38" i="24" a="1"/>
  <c r="AM38" i="24" s="1"/>
  <c r="AM35" i="23" a="1"/>
  <c r="AM35" i="23" s="1"/>
  <c r="AO35" i="23" a="1"/>
  <c r="AO35" i="23" s="1"/>
  <c r="AN35" i="23" a="1"/>
  <c r="AN35" i="23" s="1"/>
  <c r="AL36" i="23"/>
  <c r="AD36" i="23"/>
  <c r="AE36" i="23" s="1"/>
  <c r="AF36" i="23" s="1"/>
  <c r="AG36" i="23" s="1"/>
  <c r="AH36" i="23" s="1"/>
  <c r="AL39" i="39" l="1"/>
  <c r="AC40" i="39"/>
  <c r="AM38" i="39" a="1"/>
  <c r="AM38" i="39" s="1"/>
  <c r="AO38" i="39" a="1"/>
  <c r="AO38" i="39" s="1"/>
  <c r="AN38" i="39" a="1"/>
  <c r="AN38" i="39" s="1"/>
  <c r="AI38" i="38"/>
  <c r="AN38" i="38" a="1"/>
  <c r="AN38" i="38" s="1"/>
  <c r="AM38" i="38" a="1"/>
  <c r="AM38" i="38" s="1"/>
  <c r="AI38" i="37"/>
  <c r="AN38" i="37" a="1"/>
  <c r="AN38" i="37" s="1"/>
  <c r="AD38" i="36"/>
  <c r="AE38" i="36" s="1"/>
  <c r="AF38" i="36" s="1"/>
  <c r="AG38" i="36" s="1"/>
  <c r="AH38" i="36" s="1"/>
  <c r="AL38" i="36"/>
  <c r="AN37" i="36" a="1"/>
  <c r="AN37" i="36" s="1"/>
  <c r="AO37" i="36" a="1"/>
  <c r="AO37" i="36" s="1"/>
  <c r="AM37" i="36" a="1"/>
  <c r="AM37" i="36" s="1"/>
  <c r="AD38" i="35"/>
  <c r="AE38" i="35" s="1"/>
  <c r="AF38" i="35" s="1"/>
  <c r="AG38" i="35" s="1"/>
  <c r="AH38" i="35" s="1"/>
  <c r="AL38" i="35"/>
  <c r="AN37" i="35" a="1"/>
  <c r="AN37" i="35" s="1"/>
  <c r="AM37" i="35" a="1"/>
  <c r="AM37" i="35" s="1"/>
  <c r="AO37" i="35" a="1"/>
  <c r="AO37" i="35" s="1"/>
  <c r="AC38" i="34"/>
  <c r="AL37" i="34"/>
  <c r="AO36" i="34" a="1"/>
  <c r="AO36" i="34" s="1"/>
  <c r="AM36" i="34" a="1"/>
  <c r="AM36" i="34" s="1"/>
  <c r="AO35" i="33" a="1"/>
  <c r="AO35" i="33" s="1"/>
  <c r="AM35" i="33" a="1"/>
  <c r="AM35" i="33" s="1"/>
  <c r="AN35" i="33" a="1"/>
  <c r="AN35" i="33" s="1"/>
  <c r="AD36" i="33"/>
  <c r="AE36" i="33" s="1"/>
  <c r="AF36" i="33" s="1"/>
  <c r="AG36" i="33" s="1"/>
  <c r="AH36" i="33" s="1"/>
  <c r="AL36" i="33"/>
  <c r="AL37" i="32"/>
  <c r="AC38" i="32"/>
  <c r="AO36" i="32" a="1"/>
  <c r="AO36" i="32" s="1"/>
  <c r="AD38" i="31"/>
  <c r="AE38" i="31" s="1"/>
  <c r="AF38" i="31" s="1"/>
  <c r="AG38" i="31" s="1"/>
  <c r="AH38" i="31" s="1"/>
  <c r="AL38" i="31"/>
  <c r="AO37" i="31" a="1"/>
  <c r="AO37" i="31" s="1"/>
  <c r="AN37" i="31" a="1"/>
  <c r="AN37" i="31" s="1"/>
  <c r="AM37" i="31" a="1"/>
  <c r="AM37" i="31" s="1"/>
  <c r="AL39" i="30"/>
  <c r="AC40" i="30"/>
  <c r="AO38" i="30" a="1"/>
  <c r="AO38" i="30" s="1"/>
  <c r="AM38" i="30" a="1"/>
  <c r="AM38" i="30" s="1"/>
  <c r="AN38" i="30" a="1"/>
  <c r="AN38" i="30" s="1"/>
  <c r="AC38" i="29"/>
  <c r="AL37" i="29"/>
  <c r="AC38" i="28"/>
  <c r="AL37" i="28"/>
  <c r="AN36" i="28" a="1"/>
  <c r="AN36" i="28" s="1"/>
  <c r="AO36" i="28" a="1"/>
  <c r="AO36" i="28" s="1"/>
  <c r="AM36" i="28" a="1"/>
  <c r="AM36" i="28" s="1"/>
  <c r="AC38" i="27"/>
  <c r="AL37" i="27"/>
  <c r="AM36" i="27" a="1"/>
  <c r="AM36" i="27" s="1"/>
  <c r="AO36" i="27" a="1"/>
  <c r="AO36" i="27" s="1"/>
  <c r="AC38" i="26"/>
  <c r="AL37" i="26"/>
  <c r="AM36" i="26" a="1"/>
  <c r="AM36" i="26" s="1"/>
  <c r="AN36" i="26" a="1"/>
  <c r="AN36" i="26" s="1"/>
  <c r="AO36" i="26" a="1"/>
  <c r="AO36" i="26" s="1"/>
  <c r="AL39" i="25"/>
  <c r="AC40" i="25"/>
  <c r="AM38" i="25" a="1"/>
  <c r="AM38" i="25" s="1"/>
  <c r="AO39" i="24" a="1"/>
  <c r="AO39" i="24" s="1"/>
  <c r="AN39" i="24" a="1"/>
  <c r="AN39" i="24" s="1"/>
  <c r="AM39" i="24" a="1"/>
  <c r="AM39" i="24" s="1"/>
  <c r="AD40" i="24"/>
  <c r="AE40" i="24" s="1"/>
  <c r="AF40" i="24" s="1"/>
  <c r="AG40" i="24" s="1"/>
  <c r="AH40" i="24" s="1"/>
  <c r="AL40" i="24"/>
  <c r="AI36" i="23"/>
  <c r="AN36" i="23" a="1"/>
  <c r="AN36" i="23" s="1"/>
  <c r="AD40" i="39" l="1"/>
  <c r="AE40" i="39" s="1"/>
  <c r="AF40" i="39" s="1"/>
  <c r="AG40" i="39" s="1"/>
  <c r="AH40" i="39" s="1"/>
  <c r="AL40" i="39"/>
  <c r="AM39" i="39" a="1"/>
  <c r="AM39" i="39" s="1"/>
  <c r="AO39" i="39" a="1"/>
  <c r="AO39" i="39" s="1"/>
  <c r="AN39" i="39" a="1"/>
  <c r="AN39" i="39" s="1"/>
  <c r="AL39" i="38"/>
  <c r="AC40" i="38"/>
  <c r="AO38" i="38" a="1"/>
  <c r="AO38" i="38" s="1"/>
  <c r="AC40" i="37"/>
  <c r="AL39" i="37"/>
  <c r="AM38" i="37" a="1"/>
  <c r="AM38" i="37" s="1"/>
  <c r="AO38" i="37" a="1"/>
  <c r="AO38" i="37" s="1"/>
  <c r="AI38" i="36"/>
  <c r="AN38" i="36" a="1"/>
  <c r="AN38" i="36" s="1"/>
  <c r="AM38" i="36" a="1"/>
  <c r="AM38" i="36" s="1"/>
  <c r="AI38" i="35"/>
  <c r="AN38" i="35" a="1"/>
  <c r="AN38" i="35" s="1"/>
  <c r="AO37" i="34" a="1"/>
  <c r="AO37" i="34" s="1"/>
  <c r="AN37" i="34" a="1"/>
  <c r="AN37" i="34" s="1"/>
  <c r="AM37" i="34" a="1"/>
  <c r="AM37" i="34" s="1"/>
  <c r="AL38" i="34"/>
  <c r="AD38" i="34"/>
  <c r="AE38" i="34" s="1"/>
  <c r="AF38" i="34" s="1"/>
  <c r="AG38" i="34" s="1"/>
  <c r="AH38" i="34" s="1"/>
  <c r="AI36" i="33"/>
  <c r="AD38" i="32"/>
  <c r="AE38" i="32" s="1"/>
  <c r="AF38" i="32" s="1"/>
  <c r="AG38" i="32" s="1"/>
  <c r="AH38" i="32" s="1"/>
  <c r="AL38" i="32"/>
  <c r="AO37" i="32" a="1"/>
  <c r="AO37" i="32" s="1"/>
  <c r="AN37" i="32" a="1"/>
  <c r="AN37" i="32" s="1"/>
  <c r="AM37" i="32" a="1"/>
  <c r="AM37" i="32" s="1"/>
  <c r="AI38" i="31"/>
  <c r="AM38" i="31" a="1"/>
  <c r="AM38" i="31" s="1"/>
  <c r="AD40" i="30"/>
  <c r="AE40" i="30" s="1"/>
  <c r="AF40" i="30" s="1"/>
  <c r="AG40" i="30" s="1"/>
  <c r="AH40" i="30" s="1"/>
  <c r="AL40" i="30"/>
  <c r="AM39" i="30" a="1"/>
  <c r="AM39" i="30" s="1"/>
  <c r="AN39" i="30" a="1"/>
  <c r="AN39" i="30" s="1"/>
  <c r="AO39" i="30" a="1"/>
  <c r="AO39" i="30" s="1"/>
  <c r="AM37" i="29" a="1"/>
  <c r="AM37" i="29" s="1"/>
  <c r="AO37" i="29" a="1"/>
  <c r="AO37" i="29" s="1"/>
  <c r="AN37" i="29" a="1"/>
  <c r="AN37" i="29" s="1"/>
  <c r="AL38" i="29"/>
  <c r="AD38" i="29"/>
  <c r="AE38" i="29" s="1"/>
  <c r="AF38" i="29" s="1"/>
  <c r="AG38" i="29" s="1"/>
  <c r="AH38" i="29" s="1"/>
  <c r="AO37" i="28" a="1"/>
  <c r="AO37" i="28" s="1"/>
  <c r="AN37" i="28" a="1"/>
  <c r="AN37" i="28" s="1"/>
  <c r="AM37" i="28" a="1"/>
  <c r="AM37" i="28" s="1"/>
  <c r="AL38" i="28"/>
  <c r="AD38" i="28"/>
  <c r="AE38" i="28" s="1"/>
  <c r="AF38" i="28" s="1"/>
  <c r="AG38" i="28" s="1"/>
  <c r="AH38" i="28" s="1"/>
  <c r="AO37" i="27" a="1"/>
  <c r="AO37" i="27" s="1"/>
  <c r="AN37" i="27" a="1"/>
  <c r="AN37" i="27" s="1"/>
  <c r="AM37" i="27" a="1"/>
  <c r="AM37" i="27" s="1"/>
  <c r="AD38" i="27"/>
  <c r="AE38" i="27" s="1"/>
  <c r="AF38" i="27" s="1"/>
  <c r="AG38" i="27" s="1"/>
  <c r="AH38" i="27" s="1"/>
  <c r="AL38" i="27"/>
  <c r="AO37" i="26" a="1"/>
  <c r="AO37" i="26" s="1"/>
  <c r="AN37" i="26" a="1"/>
  <c r="AN37" i="26" s="1"/>
  <c r="AM37" i="26" a="1"/>
  <c r="AM37" i="26" s="1"/>
  <c r="AL38" i="26"/>
  <c r="AD38" i="26"/>
  <c r="AE38" i="26" s="1"/>
  <c r="AF38" i="26" s="1"/>
  <c r="AG38" i="26" s="1"/>
  <c r="AH38" i="26" s="1"/>
  <c r="AD40" i="25"/>
  <c r="AE40" i="25" s="1"/>
  <c r="AF40" i="25" s="1"/>
  <c r="AG40" i="25" s="1"/>
  <c r="AH40" i="25" s="1"/>
  <c r="AL40" i="25"/>
  <c r="AN39" i="25" a="1"/>
  <c r="AN39" i="25" s="1"/>
  <c r="AO39" i="25" a="1"/>
  <c r="AO39" i="25" s="1"/>
  <c r="AM39" i="25" a="1"/>
  <c r="AM39" i="25" s="1"/>
  <c r="AI40" i="24"/>
  <c r="AC38" i="23"/>
  <c r="AL37" i="23"/>
  <c r="AM36" i="23" a="1"/>
  <c r="AM36" i="23" s="1"/>
  <c r="AO36" i="23" a="1"/>
  <c r="AO36" i="23" s="1"/>
  <c r="AI40" i="39" l="1"/>
  <c r="AO40" i="39" s="1" a="1"/>
  <c r="AO40" i="39" s="1"/>
  <c r="AN40" i="39" a="1"/>
  <c r="AN40" i="39" s="1"/>
  <c r="AN39" i="38" a="1"/>
  <c r="AN39" i="38" s="1"/>
  <c r="AO39" i="38" a="1"/>
  <c r="AO39" i="38" s="1"/>
  <c r="AM39" i="38" a="1"/>
  <c r="AM39" i="38" s="1"/>
  <c r="AL40" i="38"/>
  <c r="AD40" i="38"/>
  <c r="AE40" i="38" s="1"/>
  <c r="AF40" i="38" s="1"/>
  <c r="AG40" i="38" s="1"/>
  <c r="AH40" i="38" s="1"/>
  <c r="AO39" i="37" a="1"/>
  <c r="AO39" i="37" s="1"/>
  <c r="AN39" i="37" a="1"/>
  <c r="AN39" i="37" s="1"/>
  <c r="AM39" i="37" a="1"/>
  <c r="AM39" i="37" s="1"/>
  <c r="AD40" i="37"/>
  <c r="AE40" i="37" s="1"/>
  <c r="AF40" i="37" s="1"/>
  <c r="AG40" i="37" s="1"/>
  <c r="AH40" i="37" s="1"/>
  <c r="AL40" i="37"/>
  <c r="AC40" i="36"/>
  <c r="AL39" i="36"/>
  <c r="AO38" i="36" a="1"/>
  <c r="AO38" i="36" s="1"/>
  <c r="AL39" i="35"/>
  <c r="AC40" i="35"/>
  <c r="AM38" i="35" a="1"/>
  <c r="AM38" i="35" s="1"/>
  <c r="AO38" i="35" a="1"/>
  <c r="AO38" i="35" s="1"/>
  <c r="AI38" i="34"/>
  <c r="AN38" i="34" a="1"/>
  <c r="AN38" i="34" s="1"/>
  <c r="AM38" i="34" a="1"/>
  <c r="AM38" i="34" s="1"/>
  <c r="AC38" i="33"/>
  <c r="AL37" i="33"/>
  <c r="AN36" i="33" a="1"/>
  <c r="AN36" i="33" s="1"/>
  <c r="AM36" i="33" a="1"/>
  <c r="AM36" i="33" s="1"/>
  <c r="AO36" i="33" a="1"/>
  <c r="AO36" i="33" s="1"/>
  <c r="AI38" i="32"/>
  <c r="AN38" i="32" a="1"/>
  <c r="AN38" i="32" s="1"/>
  <c r="AC40" i="31"/>
  <c r="AL39" i="31"/>
  <c r="AN38" i="31" a="1"/>
  <c r="AN38" i="31" s="1"/>
  <c r="AO38" i="31" a="1"/>
  <c r="AO38" i="31" s="1"/>
  <c r="AI40" i="30"/>
  <c r="AN40" i="30" a="1"/>
  <c r="AN40" i="30" s="1"/>
  <c r="AI38" i="29"/>
  <c r="AM38" i="29" a="1"/>
  <c r="AM38" i="29" s="1"/>
  <c r="AI38" i="28"/>
  <c r="AI38" i="27"/>
  <c r="AI38" i="26"/>
  <c r="AM38" i="26" s="1" a="1"/>
  <c r="AM38" i="26" s="1"/>
  <c r="AN40" i="25" a="1"/>
  <c r="AN40" i="25" s="1"/>
  <c r="AI40" i="25"/>
  <c r="AL41" i="24"/>
  <c r="AC42" i="24"/>
  <c r="AM40" i="24" a="1"/>
  <c r="AM40" i="24" s="1"/>
  <c r="AO40" i="24" a="1"/>
  <c r="AO40" i="24" s="1"/>
  <c r="AN40" i="24" a="1"/>
  <c r="AN40" i="24" s="1"/>
  <c r="AO37" i="23" a="1"/>
  <c r="AO37" i="23" s="1"/>
  <c r="AM37" i="23" a="1"/>
  <c r="AM37" i="23" s="1"/>
  <c r="AN37" i="23" a="1"/>
  <c r="AN37" i="23" s="1"/>
  <c r="AD38" i="23"/>
  <c r="AE38" i="23" s="1"/>
  <c r="AF38" i="23" s="1"/>
  <c r="AG38" i="23" s="1"/>
  <c r="AH38" i="23" s="1"/>
  <c r="AL38" i="23"/>
  <c r="AL41" i="39" l="1"/>
  <c r="AC42" i="39"/>
  <c r="AM40" i="39" a="1"/>
  <c r="AM40" i="39" s="1"/>
  <c r="AI40" i="38"/>
  <c r="AN40" i="37" a="1"/>
  <c r="AN40" i="37" s="1"/>
  <c r="AI40" i="37"/>
  <c r="AN39" i="36" a="1"/>
  <c r="AN39" i="36" s="1"/>
  <c r="AO39" i="36" a="1"/>
  <c r="AO39" i="36" s="1"/>
  <c r="AM39" i="36" a="1"/>
  <c r="AM39" i="36" s="1"/>
  <c r="AL40" i="36"/>
  <c r="AD40" i="36"/>
  <c r="AE40" i="36" s="1"/>
  <c r="AF40" i="36" s="1"/>
  <c r="AG40" i="36" s="1"/>
  <c r="AH40" i="36" s="1"/>
  <c r="AD40" i="35"/>
  <c r="AE40" i="35" s="1"/>
  <c r="AF40" i="35" s="1"/>
  <c r="AG40" i="35" s="1"/>
  <c r="AH40" i="35" s="1"/>
  <c r="AL40" i="35"/>
  <c r="AO39" i="35" a="1"/>
  <c r="AO39" i="35" s="1"/>
  <c r="AM39" i="35" a="1"/>
  <c r="AM39" i="35" s="1"/>
  <c r="AN39" i="35" a="1"/>
  <c r="AN39" i="35" s="1"/>
  <c r="AL39" i="34"/>
  <c r="AC40" i="34"/>
  <c r="AO38" i="34" a="1"/>
  <c r="AO38" i="34" s="1"/>
  <c r="AN37" i="33" a="1"/>
  <c r="AN37" i="33" s="1"/>
  <c r="AM37" i="33" a="1"/>
  <c r="AM37" i="33" s="1"/>
  <c r="AO37" i="33" a="1"/>
  <c r="AO37" i="33" s="1"/>
  <c r="AD38" i="33"/>
  <c r="AE38" i="33" s="1"/>
  <c r="AF38" i="33" s="1"/>
  <c r="AG38" i="33" s="1"/>
  <c r="AH38" i="33" s="1"/>
  <c r="AL38" i="33"/>
  <c r="AC40" i="32"/>
  <c r="AL39" i="32"/>
  <c r="AM38" i="32" a="1"/>
  <c r="AM38" i="32" s="1"/>
  <c r="AO38" i="32" a="1"/>
  <c r="AO38" i="32" s="1"/>
  <c r="AO39" i="31" a="1"/>
  <c r="AO39" i="31" s="1"/>
  <c r="AN39" i="31" a="1"/>
  <c r="AN39" i="31" s="1"/>
  <c r="AM39" i="31" a="1"/>
  <c r="AM39" i="31" s="1"/>
  <c r="AL40" i="31"/>
  <c r="AD40" i="31"/>
  <c r="AE40" i="31" s="1"/>
  <c r="AF40" i="31" s="1"/>
  <c r="AG40" i="31" s="1"/>
  <c r="AH40" i="31" s="1"/>
  <c r="AC42" i="30"/>
  <c r="AL41" i="30"/>
  <c r="AM40" i="30" a="1"/>
  <c r="AM40" i="30" s="1"/>
  <c r="AO40" i="30" a="1"/>
  <c r="AO40" i="30" s="1"/>
  <c r="AC40" i="29"/>
  <c r="AL39" i="29"/>
  <c r="AO38" i="29" a="1"/>
  <c r="AO38" i="29" s="1"/>
  <c r="AN38" i="29" a="1"/>
  <c r="AN38" i="29" s="1"/>
  <c r="AL39" i="28"/>
  <c r="AC40" i="28"/>
  <c r="AO38" i="28" a="1"/>
  <c r="AO38" i="28" s="1"/>
  <c r="AM38" i="28" a="1"/>
  <c r="AM38" i="28" s="1"/>
  <c r="AN38" i="28" a="1"/>
  <c r="AN38" i="28" s="1"/>
  <c r="AL39" i="27"/>
  <c r="AC40" i="27"/>
  <c r="AM38" i="27" a="1"/>
  <c r="AM38" i="27" s="1"/>
  <c r="AN38" i="27" a="1"/>
  <c r="AN38" i="27" s="1"/>
  <c r="AO38" i="27" a="1"/>
  <c r="AO38" i="27" s="1"/>
  <c r="AN38" i="26" a="1"/>
  <c r="AN38" i="26" s="1"/>
  <c r="AL39" i="26"/>
  <c r="AC40" i="26"/>
  <c r="AO38" i="26" a="1"/>
  <c r="AO38" i="26" s="1"/>
  <c r="AL41" i="25"/>
  <c r="AC42" i="25"/>
  <c r="AM40" i="25" a="1"/>
  <c r="AM40" i="25" s="1"/>
  <c r="AO40" i="25" a="1"/>
  <c r="AO40" i="25" s="1"/>
  <c r="AL42" i="24"/>
  <c r="AD42" i="24"/>
  <c r="AE42" i="24" s="1"/>
  <c r="AF42" i="24" s="1"/>
  <c r="AG42" i="24" s="1"/>
  <c r="AH42" i="24" s="1"/>
  <c r="AN41" i="24" a="1"/>
  <c r="AN41" i="24" s="1"/>
  <c r="AM41" i="24" a="1"/>
  <c r="AM41" i="24" s="1"/>
  <c r="AO41" i="24" a="1"/>
  <c r="AO41" i="24" s="1"/>
  <c r="AM38" i="23" a="1"/>
  <c r="AM38" i="23" s="1"/>
  <c r="AO38" i="23" a="1"/>
  <c r="AO38" i="23" s="1"/>
  <c r="AI38" i="23"/>
  <c r="AL42" i="39" l="1"/>
  <c r="AD42" i="39"/>
  <c r="AE42" i="39" s="1"/>
  <c r="AF42" i="39" s="1"/>
  <c r="AG42" i="39" s="1"/>
  <c r="AH42" i="39" s="1"/>
  <c r="AN41" i="39" a="1"/>
  <c r="AN41" i="39" s="1"/>
  <c r="AM41" i="39" a="1"/>
  <c r="AM41" i="39" s="1"/>
  <c r="AO41" i="39" a="1"/>
  <c r="AO41" i="39" s="1"/>
  <c r="AL41" i="38"/>
  <c r="AC42" i="38"/>
  <c r="AN40" i="38" a="1"/>
  <c r="AN40" i="38" s="1"/>
  <c r="AO40" i="38" a="1"/>
  <c r="AO40" i="38" s="1"/>
  <c r="AM40" i="38" a="1"/>
  <c r="AM40" i="38" s="1"/>
  <c r="AC42" i="37"/>
  <c r="AL41" i="37"/>
  <c r="AM40" i="37" a="1"/>
  <c r="AM40" i="37" s="1"/>
  <c r="AO40" i="37" a="1"/>
  <c r="AO40" i="37" s="1"/>
  <c r="AI40" i="36"/>
  <c r="AN40" i="36" a="1"/>
  <c r="AN40" i="36" s="1"/>
  <c r="AI40" i="35"/>
  <c r="AN40" i="35" a="1"/>
  <c r="AN40" i="35" s="1"/>
  <c r="AD40" i="34"/>
  <c r="AE40" i="34" s="1"/>
  <c r="AF40" i="34" s="1"/>
  <c r="AG40" i="34" s="1"/>
  <c r="AH40" i="34" s="1"/>
  <c r="AL40" i="34"/>
  <c r="AN39" i="34" a="1"/>
  <c r="AN39" i="34" s="1"/>
  <c r="AO39" i="34" a="1"/>
  <c r="AO39" i="34" s="1"/>
  <c r="AM39" i="34" a="1"/>
  <c r="AM39" i="34" s="1"/>
  <c r="AN38" i="33" a="1"/>
  <c r="AN38" i="33" s="1"/>
  <c r="AI38" i="33"/>
  <c r="AN39" i="32" a="1"/>
  <c r="AN39" i="32" s="1"/>
  <c r="AM39" i="32" a="1"/>
  <c r="AM39" i="32" s="1"/>
  <c r="AO39" i="32" a="1"/>
  <c r="AO39" i="32" s="1"/>
  <c r="AL40" i="32"/>
  <c r="AD40" i="32"/>
  <c r="AE40" i="32" s="1"/>
  <c r="AF40" i="32" s="1"/>
  <c r="AG40" i="32" s="1"/>
  <c r="AH40" i="32" s="1"/>
  <c r="AI40" i="31"/>
  <c r="AN40" i="31" s="1" a="1"/>
  <c r="AN40" i="31" s="1"/>
  <c r="AO40" i="31" a="1"/>
  <c r="AO40" i="31" s="1"/>
  <c r="AO41" i="30" a="1"/>
  <c r="AO41" i="30" s="1"/>
  <c r="AN41" i="30" a="1"/>
  <c r="AN41" i="30" s="1"/>
  <c r="AM41" i="30" a="1"/>
  <c r="AM41" i="30" s="1"/>
  <c r="AL42" i="30"/>
  <c r="AD42" i="30"/>
  <c r="AE42" i="30" s="1"/>
  <c r="AF42" i="30" s="1"/>
  <c r="AG42" i="30" s="1"/>
  <c r="AH42" i="30" s="1"/>
  <c r="AN39" i="29" a="1"/>
  <c r="AN39" i="29" s="1"/>
  <c r="AM39" i="29" a="1"/>
  <c r="AM39" i="29" s="1"/>
  <c r="AO39" i="29" a="1"/>
  <c r="AO39" i="29" s="1"/>
  <c r="AD40" i="29"/>
  <c r="AE40" i="29" s="1"/>
  <c r="AF40" i="29" s="1"/>
  <c r="AG40" i="29" s="1"/>
  <c r="AH40" i="29" s="1"/>
  <c r="AL40" i="29"/>
  <c r="AL40" i="28"/>
  <c r="AD40" i="28"/>
  <c r="AE40" i="28" s="1"/>
  <c r="AF40" i="28" s="1"/>
  <c r="AG40" i="28" s="1"/>
  <c r="AH40" i="28" s="1"/>
  <c r="AM39" i="28" a="1"/>
  <c r="AM39" i="28" s="1"/>
  <c r="AN39" i="28" a="1"/>
  <c r="AN39" i="28" s="1"/>
  <c r="AO39" i="28" a="1"/>
  <c r="AO39" i="28" s="1"/>
  <c r="AL40" i="27"/>
  <c r="AD40" i="27"/>
  <c r="AE40" i="27" s="1"/>
  <c r="AF40" i="27" s="1"/>
  <c r="AG40" i="27" s="1"/>
  <c r="AH40" i="27" s="1"/>
  <c r="AO39" i="27" a="1"/>
  <c r="AO39" i="27" s="1"/>
  <c r="AM39" i="27" a="1"/>
  <c r="AM39" i="27" s="1"/>
  <c r="AN39" i="27" a="1"/>
  <c r="AN39" i="27" s="1"/>
  <c r="AN39" i="26" a="1"/>
  <c r="AN39" i="26" s="1"/>
  <c r="AM39" i="26" a="1"/>
  <c r="AM39" i="26" s="1"/>
  <c r="AO39" i="26" a="1"/>
  <c r="AO39" i="26" s="1"/>
  <c r="AL40" i="26"/>
  <c r="AD40" i="26"/>
  <c r="AE40" i="26" s="1"/>
  <c r="AF40" i="26" s="1"/>
  <c r="AG40" i="26" s="1"/>
  <c r="AH40" i="26" s="1"/>
  <c r="AD42" i="25"/>
  <c r="AE42" i="25" s="1"/>
  <c r="AF42" i="25" s="1"/>
  <c r="AG42" i="25" s="1"/>
  <c r="AH42" i="25" s="1"/>
  <c r="AL42" i="25"/>
  <c r="AO41" i="25" a="1"/>
  <c r="AO41" i="25" s="1"/>
  <c r="AN41" i="25" a="1"/>
  <c r="AN41" i="25" s="1"/>
  <c r="AM41" i="25" a="1"/>
  <c r="AM41" i="25" s="1"/>
  <c r="AI42" i="24"/>
  <c r="AC40" i="23"/>
  <c r="AL39" i="23"/>
  <c r="AN38" i="23" a="1"/>
  <c r="AN38" i="23" s="1"/>
  <c r="AI42" i="39" l="1"/>
  <c r="AD42" i="38"/>
  <c r="AE42" i="38" s="1"/>
  <c r="AF42" i="38" s="1"/>
  <c r="AG42" i="38" s="1"/>
  <c r="AH42" i="38" s="1"/>
  <c r="AL42" i="38"/>
  <c r="AM41" i="38" a="1"/>
  <c r="AM41" i="38" s="1"/>
  <c r="AO41" i="38" a="1"/>
  <c r="AO41" i="38" s="1"/>
  <c r="AN41" i="38" a="1"/>
  <c r="AN41" i="38" s="1"/>
  <c r="AO41" i="37" a="1"/>
  <c r="AO41" i="37" s="1"/>
  <c r="AN41" i="37" a="1"/>
  <c r="AN41" i="37" s="1"/>
  <c r="AM41" i="37" a="1"/>
  <c r="AM41" i="37" s="1"/>
  <c r="AL42" i="37"/>
  <c r="AD42" i="37"/>
  <c r="AE42" i="37" s="1"/>
  <c r="AF42" i="37" s="1"/>
  <c r="AG42" i="37" s="1"/>
  <c r="AH42" i="37" s="1"/>
  <c r="AC42" i="36"/>
  <c r="AL41" i="36"/>
  <c r="AM40" i="36" a="1"/>
  <c r="AM40" i="36" s="1"/>
  <c r="AO40" i="36" a="1"/>
  <c r="AO40" i="36" s="1"/>
  <c r="AC42" i="35"/>
  <c r="AL41" i="35"/>
  <c r="AM40" i="35" a="1"/>
  <c r="AM40" i="35" s="1"/>
  <c r="AO40" i="35" a="1"/>
  <c r="AO40" i="35" s="1"/>
  <c r="AI40" i="34"/>
  <c r="AN40" i="34" a="1"/>
  <c r="AN40" i="34" s="1"/>
  <c r="AC40" i="33"/>
  <c r="AL39" i="33"/>
  <c r="AM38" i="33" a="1"/>
  <c r="AM38" i="33" s="1"/>
  <c r="AO38" i="33" a="1"/>
  <c r="AO38" i="33" s="1"/>
  <c r="AI40" i="32"/>
  <c r="AO40" i="32" a="1"/>
  <c r="AO40" i="32" s="1"/>
  <c r="AM40" i="32" a="1"/>
  <c r="AM40" i="32" s="1"/>
  <c r="AC42" i="31"/>
  <c r="AL41" i="31"/>
  <c r="AM40" i="31" a="1"/>
  <c r="AM40" i="31" s="1"/>
  <c r="AI42" i="30"/>
  <c r="AN42" i="30" a="1"/>
  <c r="AN42" i="30" s="1"/>
  <c r="AI40" i="29"/>
  <c r="AO40" i="29" a="1"/>
  <c r="AO40" i="29" s="1"/>
  <c r="AI40" i="28"/>
  <c r="AI40" i="27"/>
  <c r="AN40" i="27" a="1"/>
  <c r="AN40" i="27" s="1"/>
  <c r="AI40" i="26"/>
  <c r="AI42" i="25"/>
  <c r="AN42" i="25" a="1"/>
  <c r="AN42" i="25" s="1"/>
  <c r="AL43" i="24"/>
  <c r="AC44" i="24"/>
  <c r="AM42" i="24" a="1"/>
  <c r="AM42" i="24" s="1"/>
  <c r="AO42" i="24" a="1"/>
  <c r="AO42" i="24" s="1"/>
  <c r="AN42" i="24" a="1"/>
  <c r="AN42" i="24" s="1"/>
  <c r="AM39" i="23" a="1"/>
  <c r="AM39" i="23" s="1"/>
  <c r="AO39" i="23" a="1"/>
  <c r="AO39" i="23" s="1"/>
  <c r="AN39" i="23" a="1"/>
  <c r="AN39" i="23" s="1"/>
  <c r="AL40" i="23"/>
  <c r="AD40" i="23"/>
  <c r="AE40" i="23" s="1"/>
  <c r="AF40" i="23" s="1"/>
  <c r="AG40" i="23" s="1"/>
  <c r="AH40" i="23" s="1"/>
  <c r="AL43" i="39" l="1"/>
  <c r="AC44" i="39"/>
  <c r="AO42" i="39" a="1"/>
  <c r="AO42" i="39" s="1"/>
  <c r="AM42" i="39" a="1"/>
  <c r="AM42" i="39" s="1"/>
  <c r="AN42" i="39" a="1"/>
  <c r="AN42" i="39" s="1"/>
  <c r="AN42" i="38" a="1"/>
  <c r="AN42" i="38" s="1"/>
  <c r="AI42" i="38"/>
  <c r="AI42" i="37"/>
  <c r="AN42" i="37" a="1"/>
  <c r="AN42" i="37" s="1"/>
  <c r="AN41" i="36" a="1"/>
  <c r="AN41" i="36" s="1"/>
  <c r="AM41" i="36" a="1"/>
  <c r="AM41" i="36" s="1"/>
  <c r="AO41" i="36" a="1"/>
  <c r="AO41" i="36" s="1"/>
  <c r="AD42" i="36"/>
  <c r="AE42" i="36" s="1"/>
  <c r="AF42" i="36" s="1"/>
  <c r="AG42" i="36" s="1"/>
  <c r="AH42" i="36" s="1"/>
  <c r="AL42" i="36"/>
  <c r="AL42" i="35"/>
  <c r="AD42" i="35"/>
  <c r="AE42" i="35" s="1"/>
  <c r="AF42" i="35" s="1"/>
  <c r="AG42" i="35" s="1"/>
  <c r="AH42" i="35" s="1"/>
  <c r="AO41" i="35" a="1"/>
  <c r="AO41" i="35" s="1"/>
  <c r="AN41" i="35" a="1"/>
  <c r="AN41" i="35" s="1"/>
  <c r="AM41" i="35" a="1"/>
  <c r="AM41" i="35" s="1"/>
  <c r="AC42" i="34"/>
  <c r="AL41" i="34"/>
  <c r="AO40" i="34" a="1"/>
  <c r="AO40" i="34" s="1"/>
  <c r="AM40" i="34" a="1"/>
  <c r="AM40" i="34" s="1"/>
  <c r="AN39" i="33" a="1"/>
  <c r="AN39" i="33" s="1"/>
  <c r="AO39" i="33" a="1"/>
  <c r="AO39" i="33" s="1"/>
  <c r="AM39" i="33" a="1"/>
  <c r="AM39" i="33" s="1"/>
  <c r="AL40" i="33"/>
  <c r="AD40" i="33"/>
  <c r="AE40" i="33" s="1"/>
  <c r="AF40" i="33" s="1"/>
  <c r="AG40" i="33" s="1"/>
  <c r="AH40" i="33" s="1"/>
  <c r="AL41" i="32"/>
  <c r="AC42" i="32"/>
  <c r="AN40" i="32" a="1"/>
  <c r="AN40" i="32" s="1"/>
  <c r="AO41" i="31" a="1"/>
  <c r="AO41" i="31" s="1"/>
  <c r="AN41" i="31" a="1"/>
  <c r="AN41" i="31" s="1"/>
  <c r="AM41" i="31" a="1"/>
  <c r="AM41" i="31" s="1"/>
  <c r="AD42" i="31"/>
  <c r="AE42" i="31" s="1"/>
  <c r="AF42" i="31" s="1"/>
  <c r="AG42" i="31" s="1"/>
  <c r="AH42" i="31" s="1"/>
  <c r="AL42" i="31"/>
  <c r="AL43" i="30"/>
  <c r="AC44" i="30"/>
  <c r="AO42" i="30" a="1"/>
  <c r="AO42" i="30" s="1"/>
  <c r="AM42" i="30" a="1"/>
  <c r="AM42" i="30" s="1"/>
  <c r="AC42" i="29"/>
  <c r="AL41" i="29"/>
  <c r="AM40" i="29" a="1"/>
  <c r="AM40" i="29" s="1"/>
  <c r="AN40" i="29" a="1"/>
  <c r="AN40" i="29" s="1"/>
  <c r="AC42" i="28"/>
  <c r="AL41" i="28"/>
  <c r="AM40" i="28" a="1"/>
  <c r="AM40" i="28" s="1"/>
  <c r="AO40" i="28" a="1"/>
  <c r="AO40" i="28" s="1"/>
  <c r="AN40" i="28" a="1"/>
  <c r="AN40" i="28" s="1"/>
  <c r="AC42" i="27"/>
  <c r="AL41" i="27"/>
  <c r="AM40" i="27" a="1"/>
  <c r="AM40" i="27" s="1"/>
  <c r="AO40" i="27" a="1"/>
  <c r="AO40" i="27" s="1"/>
  <c r="AL41" i="26"/>
  <c r="AC42" i="26"/>
  <c r="AM40" i="26" a="1"/>
  <c r="AM40" i="26" s="1"/>
  <c r="AO40" i="26" a="1"/>
  <c r="AO40" i="26" s="1"/>
  <c r="AN40" i="26" a="1"/>
  <c r="AN40" i="26" s="1"/>
  <c r="AL43" i="25"/>
  <c r="AC44" i="25"/>
  <c r="AO42" i="25" a="1"/>
  <c r="AO42" i="25" s="1"/>
  <c r="AM42" i="25" a="1"/>
  <c r="AM42" i="25" s="1"/>
  <c r="AL44" i="24"/>
  <c r="AD44" i="24"/>
  <c r="AE44" i="24" s="1"/>
  <c r="AF44" i="24" s="1"/>
  <c r="AG44" i="24" s="1"/>
  <c r="AH44" i="24" s="1"/>
  <c r="AO43" i="24" a="1"/>
  <c r="AO43" i="24" s="1"/>
  <c r="AN43" i="24" a="1"/>
  <c r="AN43" i="24" s="1"/>
  <c r="AM43" i="24" a="1"/>
  <c r="AM43" i="24" s="1"/>
  <c r="AI40" i="23"/>
  <c r="AN40" i="23" a="1"/>
  <c r="AN40" i="23" s="1"/>
  <c r="AO43" i="39" l="1" a="1"/>
  <c r="AO43" i="39" s="1"/>
  <c r="AM43" i="39" a="1"/>
  <c r="AM43" i="39" s="1"/>
  <c r="AN43" i="39" a="1"/>
  <c r="AN43" i="39" s="1"/>
  <c r="AL44" i="39"/>
  <c r="AD44" i="39"/>
  <c r="AE44" i="39" s="1"/>
  <c r="AF44" i="39" s="1"/>
  <c r="AG44" i="39" s="1"/>
  <c r="AH44" i="39" s="1"/>
  <c r="AL43" i="38"/>
  <c r="AC44" i="38"/>
  <c r="AM42" i="38" a="1"/>
  <c r="AM42" i="38" s="1"/>
  <c r="AO42" i="38" a="1"/>
  <c r="AO42" i="38" s="1"/>
  <c r="AL43" i="37"/>
  <c r="AC44" i="37"/>
  <c r="AM42" i="37" a="1"/>
  <c r="AM42" i="37" s="1"/>
  <c r="AO42" i="37" a="1"/>
  <c r="AO42" i="37" s="1"/>
  <c r="AI42" i="36"/>
  <c r="AN42" i="36" a="1"/>
  <c r="AN42" i="36" s="1"/>
  <c r="AO42" i="36" a="1"/>
  <c r="AO42" i="36" s="1"/>
  <c r="AM42" i="36" a="1"/>
  <c r="AM42" i="36" s="1"/>
  <c r="AI42" i="35"/>
  <c r="AN41" i="34" a="1"/>
  <c r="AN41" i="34" s="1"/>
  <c r="AO41" i="34" a="1"/>
  <c r="AO41" i="34" s="1"/>
  <c r="AM41" i="34" a="1"/>
  <c r="AM41" i="34" s="1"/>
  <c r="AL42" i="34"/>
  <c r="AD42" i="34"/>
  <c r="AE42" i="34" s="1"/>
  <c r="AF42" i="34" s="1"/>
  <c r="AG42" i="34" s="1"/>
  <c r="AH42" i="34" s="1"/>
  <c r="AI40" i="33"/>
  <c r="AN40" i="33" s="1" a="1"/>
  <c r="AN40" i="33" s="1"/>
  <c r="AL42" i="32"/>
  <c r="AD42" i="32"/>
  <c r="AE42" i="32" s="1"/>
  <c r="AF42" i="32" s="1"/>
  <c r="AG42" i="32" s="1"/>
  <c r="AH42" i="32" s="1"/>
  <c r="AM41" i="32" a="1"/>
  <c r="AM41" i="32" s="1"/>
  <c r="AO41" i="32" a="1"/>
  <c r="AO41" i="32" s="1"/>
  <c r="AN41" i="32" a="1"/>
  <c r="AN41" i="32" s="1"/>
  <c r="AI42" i="31"/>
  <c r="AN42" i="31" a="1"/>
  <c r="AN42" i="31" s="1"/>
  <c r="AL44" i="30"/>
  <c r="AD44" i="30"/>
  <c r="AE44" i="30" s="1"/>
  <c r="AF44" i="30" s="1"/>
  <c r="AG44" i="30" s="1"/>
  <c r="AH44" i="30" s="1"/>
  <c r="AO43" i="30" a="1"/>
  <c r="AO43" i="30" s="1"/>
  <c r="AN43" i="30" a="1"/>
  <c r="AN43" i="30" s="1"/>
  <c r="AM43" i="30" a="1"/>
  <c r="AM43" i="30" s="1"/>
  <c r="AL42" i="29"/>
  <c r="AD42" i="29"/>
  <c r="AE42" i="29" s="1"/>
  <c r="AF42" i="29" s="1"/>
  <c r="AG42" i="29" s="1"/>
  <c r="AH42" i="29" s="1"/>
  <c r="AO41" i="29" a="1"/>
  <c r="AO41" i="29" s="1"/>
  <c r="AN41" i="29" a="1"/>
  <c r="AN41" i="29" s="1"/>
  <c r="AM41" i="29" a="1"/>
  <c r="AM41" i="29" s="1"/>
  <c r="AO41" i="28" a="1"/>
  <c r="AO41" i="28" s="1"/>
  <c r="AN41" i="28" a="1"/>
  <c r="AN41" i="28" s="1"/>
  <c r="AM41" i="28" a="1"/>
  <c r="AM41" i="28" s="1"/>
  <c r="AL42" i="28"/>
  <c r="AD42" i="28"/>
  <c r="AE42" i="28" s="1"/>
  <c r="AF42" i="28" s="1"/>
  <c r="AG42" i="28" s="1"/>
  <c r="AH42" i="28" s="1"/>
  <c r="AO41" i="27" a="1"/>
  <c r="AO41" i="27" s="1"/>
  <c r="AM41" i="27" a="1"/>
  <c r="AM41" i="27" s="1"/>
  <c r="AN41" i="27" a="1"/>
  <c r="AN41" i="27" s="1"/>
  <c r="AL42" i="27"/>
  <c r="AD42" i="27"/>
  <c r="AE42" i="27" s="1"/>
  <c r="AF42" i="27" s="1"/>
  <c r="AG42" i="27" s="1"/>
  <c r="AH42" i="27" s="1"/>
  <c r="AD42" i="26"/>
  <c r="AE42" i="26" s="1"/>
  <c r="AF42" i="26" s="1"/>
  <c r="AG42" i="26" s="1"/>
  <c r="AH42" i="26" s="1"/>
  <c r="AL42" i="26"/>
  <c r="AO41" i="26" a="1"/>
  <c r="AO41" i="26" s="1"/>
  <c r="AM41" i="26" a="1"/>
  <c r="AM41" i="26" s="1"/>
  <c r="AN41" i="26" a="1"/>
  <c r="AN41" i="26" s="1"/>
  <c r="AD44" i="25"/>
  <c r="AE44" i="25" s="1"/>
  <c r="AF44" i="25" s="1"/>
  <c r="AG44" i="25" s="1"/>
  <c r="AH44" i="25" s="1"/>
  <c r="AL44" i="25"/>
  <c r="AO43" i="25" a="1"/>
  <c r="AO43" i="25" s="1"/>
  <c r="AM43" i="25" a="1"/>
  <c r="AM43" i="25" s="1"/>
  <c r="AN43" i="25" a="1"/>
  <c r="AN43" i="25" s="1"/>
  <c r="AI44" i="24"/>
  <c r="AL41" i="23"/>
  <c r="AC42" i="23"/>
  <c r="AO40" i="23" a="1"/>
  <c r="AO40" i="23" s="1"/>
  <c r="AM40" i="23" a="1"/>
  <c r="AM40" i="23" s="1"/>
  <c r="AN44" i="39" l="1" a="1"/>
  <c r="AN44" i="39" s="1"/>
  <c r="AI44" i="39"/>
  <c r="AO44" i="39" s="1" a="1"/>
  <c r="AO44" i="39" s="1"/>
  <c r="AD44" i="38"/>
  <c r="AE44" i="38" s="1"/>
  <c r="AF44" i="38" s="1"/>
  <c r="AG44" i="38" s="1"/>
  <c r="AH44" i="38" s="1"/>
  <c r="AL44" i="38"/>
  <c r="AN43" i="38" a="1"/>
  <c r="AN43" i="38" s="1"/>
  <c r="AO43" i="38" a="1"/>
  <c r="AO43" i="38" s="1"/>
  <c r="AM43" i="38" a="1"/>
  <c r="AM43" i="38" s="1"/>
  <c r="AL44" i="37"/>
  <c r="AD44" i="37"/>
  <c r="AE44" i="37" s="1"/>
  <c r="AF44" i="37" s="1"/>
  <c r="AG44" i="37" s="1"/>
  <c r="AH44" i="37" s="1"/>
  <c r="AM43" i="37" a="1"/>
  <c r="AM43" i="37" s="1"/>
  <c r="AN43" i="37" a="1"/>
  <c r="AN43" i="37" s="1"/>
  <c r="AO43" i="37" a="1"/>
  <c r="AO43" i="37" s="1"/>
  <c r="AC44" i="36"/>
  <c r="AL43" i="36"/>
  <c r="AC44" i="35"/>
  <c r="AL43" i="35"/>
  <c r="AN42" i="35" a="1"/>
  <c r="AN42" i="35" s="1"/>
  <c r="AO42" i="35" a="1"/>
  <c r="AO42" i="35" s="1"/>
  <c r="AM42" i="35" a="1"/>
  <c r="AM42" i="35" s="1"/>
  <c r="AI42" i="34"/>
  <c r="AN42" i="34" a="1"/>
  <c r="AN42" i="34" s="1"/>
  <c r="AL41" i="33"/>
  <c r="AC42" i="33"/>
  <c r="AO40" i="33" a="1"/>
  <c r="AO40" i="33" s="1"/>
  <c r="AM40" i="33" a="1"/>
  <c r="AM40" i="33" s="1"/>
  <c r="AI42" i="32"/>
  <c r="AN42" i="32" a="1"/>
  <c r="AN42" i="32" s="1"/>
  <c r="AC44" i="31"/>
  <c r="AL43" i="31"/>
  <c r="AM42" i="31" a="1"/>
  <c r="AM42" i="31" s="1"/>
  <c r="AO42" i="31" a="1"/>
  <c r="AO42" i="31" s="1"/>
  <c r="AI44" i="30"/>
  <c r="AO44" i="30" a="1"/>
  <c r="AO44" i="30" s="1"/>
  <c r="AM44" i="30" a="1"/>
  <c r="AM44" i="30" s="1"/>
  <c r="AN42" i="29" a="1"/>
  <c r="AN42" i="29" s="1"/>
  <c r="AI42" i="29"/>
  <c r="AN42" i="28" a="1"/>
  <c r="AN42" i="28" s="1"/>
  <c r="AI42" i="28"/>
  <c r="AM42" i="28" a="1"/>
  <c r="AM42" i="28" s="1"/>
  <c r="AI42" i="27"/>
  <c r="AN42" i="27" a="1"/>
  <c r="AN42" i="27" s="1"/>
  <c r="AM42" i="27" a="1"/>
  <c r="AM42" i="27" s="1"/>
  <c r="AO42" i="27" a="1"/>
  <c r="AO42" i="27" s="1"/>
  <c r="AI42" i="26"/>
  <c r="AN42" i="26" a="1"/>
  <c r="AN42" i="26" s="1"/>
  <c r="AO42" i="26" a="1"/>
  <c r="AO42" i="26" s="1"/>
  <c r="AI44" i="25"/>
  <c r="AL45" i="24"/>
  <c r="AC46" i="24"/>
  <c r="AO44" i="24" a="1"/>
  <c r="AO44" i="24" s="1"/>
  <c r="AM44" i="24" a="1"/>
  <c r="AM44" i="24" s="1"/>
  <c r="AN44" i="24" a="1"/>
  <c r="AN44" i="24" s="1"/>
  <c r="AL42" i="23"/>
  <c r="AD42" i="23"/>
  <c r="AE42" i="23" s="1"/>
  <c r="AF42" i="23" s="1"/>
  <c r="AG42" i="23" s="1"/>
  <c r="AH42" i="23" s="1"/>
  <c r="AM41" i="23" a="1"/>
  <c r="AM41" i="23" s="1"/>
  <c r="AO41" i="23" a="1"/>
  <c r="AO41" i="23" s="1"/>
  <c r="AN41" i="23" a="1"/>
  <c r="AN41" i="23" s="1"/>
  <c r="AM44" i="39" l="1" a="1"/>
  <c r="AM44" i="39" s="1"/>
  <c r="AL45" i="39"/>
  <c r="AC46" i="39"/>
  <c r="AM44" i="38" a="1"/>
  <c r="AM44" i="38" s="1"/>
  <c r="AN44" i="38" a="1"/>
  <c r="AN44" i="38" s="1"/>
  <c r="AI44" i="38"/>
  <c r="AI44" i="37"/>
  <c r="AN44" i="37" s="1" a="1"/>
  <c r="AN44" i="37" s="1"/>
  <c r="AO43" i="36" a="1"/>
  <c r="AO43" i="36" s="1"/>
  <c r="AN43" i="36" a="1"/>
  <c r="AN43" i="36" s="1"/>
  <c r="AM43" i="36" a="1"/>
  <c r="AM43" i="36" s="1"/>
  <c r="AD44" i="36"/>
  <c r="AE44" i="36" s="1"/>
  <c r="AF44" i="36" s="1"/>
  <c r="AG44" i="36" s="1"/>
  <c r="AH44" i="36" s="1"/>
  <c r="AL44" i="36"/>
  <c r="AN43" i="35" a="1"/>
  <c r="AN43" i="35" s="1"/>
  <c r="AO43" i="35" a="1"/>
  <c r="AO43" i="35" s="1"/>
  <c r="AM43" i="35" a="1"/>
  <c r="AM43" i="35" s="1"/>
  <c r="AD44" i="35"/>
  <c r="AE44" i="35" s="1"/>
  <c r="AF44" i="35" s="1"/>
  <c r="AG44" i="35" s="1"/>
  <c r="AH44" i="35" s="1"/>
  <c r="AL44" i="35"/>
  <c r="AL43" i="34"/>
  <c r="AC44" i="34"/>
  <c r="AM42" i="34" a="1"/>
  <c r="AM42" i="34" s="1"/>
  <c r="AO42" i="34" a="1"/>
  <c r="AO42" i="34" s="1"/>
  <c r="AL42" i="33"/>
  <c r="AD42" i="33"/>
  <c r="AE42" i="33" s="1"/>
  <c r="AF42" i="33" s="1"/>
  <c r="AG42" i="33" s="1"/>
  <c r="AH42" i="33" s="1"/>
  <c r="AO41" i="33" a="1"/>
  <c r="AO41" i="33" s="1"/>
  <c r="AN41" i="33" a="1"/>
  <c r="AN41" i="33" s="1"/>
  <c r="AM41" i="33" a="1"/>
  <c r="AM41" i="33" s="1"/>
  <c r="AC44" i="32"/>
  <c r="AL43" i="32"/>
  <c r="AM42" i="32" a="1"/>
  <c r="AM42" i="32" s="1"/>
  <c r="AO42" i="32" a="1"/>
  <c r="AO42" i="32" s="1"/>
  <c r="AN43" i="31" a="1"/>
  <c r="AN43" i="31" s="1"/>
  <c r="AM43" i="31" a="1"/>
  <c r="AM43" i="31" s="1"/>
  <c r="AO43" i="31" a="1"/>
  <c r="AO43" i="31" s="1"/>
  <c r="AL44" i="31"/>
  <c r="AD44" i="31"/>
  <c r="AE44" i="31" s="1"/>
  <c r="AF44" i="31" s="1"/>
  <c r="AG44" i="31" s="1"/>
  <c r="AH44" i="31" s="1"/>
  <c r="AL45" i="30"/>
  <c r="AC46" i="30"/>
  <c r="AN44" i="30" a="1"/>
  <c r="AN44" i="30" s="1"/>
  <c r="AL43" i="29"/>
  <c r="AC44" i="29"/>
  <c r="AM42" i="29" a="1"/>
  <c r="AM42" i="29" s="1"/>
  <c r="AO42" i="29" a="1"/>
  <c r="AO42" i="29" s="1"/>
  <c r="AC44" i="28"/>
  <c r="AL43" i="28"/>
  <c r="AO42" i="28" a="1"/>
  <c r="AO42" i="28" s="1"/>
  <c r="AL43" i="27"/>
  <c r="AC44" i="27"/>
  <c r="AL43" i="26"/>
  <c r="AC44" i="26"/>
  <c r="AM42" i="26" a="1"/>
  <c r="AM42" i="26" s="1"/>
  <c r="AC46" i="25"/>
  <c r="AL45" i="25"/>
  <c r="AO44" i="25" a="1"/>
  <c r="AO44" i="25" s="1"/>
  <c r="AM44" i="25" a="1"/>
  <c r="AM44" i="25" s="1"/>
  <c r="AN44" i="25" a="1"/>
  <c r="AN44" i="25" s="1"/>
  <c r="AL46" i="24"/>
  <c r="AD46" i="24"/>
  <c r="AE46" i="24" s="1"/>
  <c r="AF46" i="24" s="1"/>
  <c r="AG46" i="24" s="1"/>
  <c r="AH46" i="24" s="1"/>
  <c r="AM45" i="24" a="1"/>
  <c r="AM45" i="24" s="1"/>
  <c r="AN45" i="24" a="1"/>
  <c r="AN45" i="24" s="1"/>
  <c r="AO45" i="24" a="1"/>
  <c r="AO45" i="24" s="1"/>
  <c r="AI42" i="23"/>
  <c r="AN45" i="39" l="1" a="1"/>
  <c r="AN45" i="39" s="1"/>
  <c r="AM45" i="39" a="1"/>
  <c r="AM45" i="39" s="1"/>
  <c r="AO45" i="39" a="1"/>
  <c r="AO45" i="39" s="1"/>
  <c r="AL46" i="39"/>
  <c r="AD46" i="39"/>
  <c r="AE46" i="39" s="1"/>
  <c r="AF46" i="39" s="1"/>
  <c r="AG46" i="39" s="1"/>
  <c r="AH46" i="39" s="1"/>
  <c r="AC46" i="38"/>
  <c r="AL45" i="38"/>
  <c r="AO44" i="38" a="1"/>
  <c r="AO44" i="38" s="1"/>
  <c r="AL45" i="37"/>
  <c r="AC46" i="37"/>
  <c r="AM44" i="37" a="1"/>
  <c r="AM44" i="37" s="1"/>
  <c r="AO44" i="37" a="1"/>
  <c r="AO44" i="37" s="1"/>
  <c r="AI44" i="36"/>
  <c r="AN44" i="36" a="1"/>
  <c r="AN44" i="36" s="1"/>
  <c r="AI44" i="35"/>
  <c r="AN44" i="35" a="1"/>
  <c r="AN44" i="35" s="1"/>
  <c r="AM44" i="35" a="1"/>
  <c r="AM44" i="35" s="1"/>
  <c r="AL44" i="34"/>
  <c r="AD44" i="34"/>
  <c r="AE44" i="34" s="1"/>
  <c r="AF44" i="34" s="1"/>
  <c r="AG44" i="34" s="1"/>
  <c r="AH44" i="34" s="1"/>
  <c r="AM43" i="34" a="1"/>
  <c r="AM43" i="34" s="1"/>
  <c r="AN43" i="34" a="1"/>
  <c r="AN43" i="34" s="1"/>
  <c r="AO43" i="34" a="1"/>
  <c r="AO43" i="34" s="1"/>
  <c r="AI42" i="33"/>
  <c r="AO43" i="32" a="1"/>
  <c r="AO43" i="32" s="1"/>
  <c r="AN43" i="32" a="1"/>
  <c r="AN43" i="32" s="1"/>
  <c r="AM43" i="32" a="1"/>
  <c r="AM43" i="32" s="1"/>
  <c r="AL44" i="32"/>
  <c r="AD44" i="32"/>
  <c r="AE44" i="32" s="1"/>
  <c r="AF44" i="32" s="1"/>
  <c r="AG44" i="32" s="1"/>
  <c r="AH44" i="32" s="1"/>
  <c r="AI44" i="31"/>
  <c r="AL46" i="30"/>
  <c r="AD46" i="30"/>
  <c r="AE46" i="30" s="1"/>
  <c r="AF46" i="30" s="1"/>
  <c r="AG46" i="30" s="1"/>
  <c r="AH46" i="30" s="1"/>
  <c r="AN45" i="30" a="1"/>
  <c r="AN45" i="30" s="1"/>
  <c r="AM45" i="30" a="1"/>
  <c r="AM45" i="30" s="1"/>
  <c r="AO45" i="30" a="1"/>
  <c r="AO45" i="30" s="1"/>
  <c r="AD44" i="29"/>
  <c r="AE44" i="29" s="1"/>
  <c r="AF44" i="29" s="1"/>
  <c r="AG44" i="29" s="1"/>
  <c r="AH44" i="29" s="1"/>
  <c r="AL44" i="29"/>
  <c r="AM43" i="29" a="1"/>
  <c r="AM43" i="29" s="1"/>
  <c r="AO43" i="29" a="1"/>
  <c r="AO43" i="29" s="1"/>
  <c r="AN43" i="29" a="1"/>
  <c r="AN43" i="29" s="1"/>
  <c r="AD44" i="28"/>
  <c r="AE44" i="28" s="1"/>
  <c r="AF44" i="28" s="1"/>
  <c r="AG44" i="28" s="1"/>
  <c r="AH44" i="28" s="1"/>
  <c r="AL44" i="28"/>
  <c r="AO43" i="28" a="1"/>
  <c r="AO43" i="28" s="1"/>
  <c r="AN43" i="28" a="1"/>
  <c r="AN43" i="28" s="1"/>
  <c r="AM43" i="28" a="1"/>
  <c r="AM43" i="28" s="1"/>
  <c r="AL44" i="27"/>
  <c r="AD44" i="27"/>
  <c r="AE44" i="27" s="1"/>
  <c r="AF44" i="27" s="1"/>
  <c r="AG44" i="27" s="1"/>
  <c r="AH44" i="27" s="1"/>
  <c r="AM43" i="27" a="1"/>
  <c r="AM43" i="27" s="1"/>
  <c r="AO43" i="27" a="1"/>
  <c r="AO43" i="27" s="1"/>
  <c r="AN43" i="27" a="1"/>
  <c r="AN43" i="27" s="1"/>
  <c r="AO43" i="26" a="1"/>
  <c r="AO43" i="26" s="1"/>
  <c r="AN43" i="26" a="1"/>
  <c r="AN43" i="26" s="1"/>
  <c r="AM43" i="26" a="1"/>
  <c r="AM43" i="26" s="1"/>
  <c r="AD44" i="26"/>
  <c r="AE44" i="26" s="1"/>
  <c r="AF44" i="26" s="1"/>
  <c r="AG44" i="26" s="1"/>
  <c r="AH44" i="26" s="1"/>
  <c r="AL44" i="26"/>
  <c r="AO45" i="25" a="1"/>
  <c r="AO45" i="25" s="1"/>
  <c r="AN45" i="25" a="1"/>
  <c r="AN45" i="25" s="1"/>
  <c r="AM45" i="25" a="1"/>
  <c r="AM45" i="25" s="1"/>
  <c r="AD46" i="25"/>
  <c r="AE46" i="25" s="1"/>
  <c r="AF46" i="25" s="1"/>
  <c r="AG46" i="25" s="1"/>
  <c r="AH46" i="25" s="1"/>
  <c r="AL46" i="25"/>
  <c r="AO46" i="24" a="1"/>
  <c r="AO46" i="24" s="1"/>
  <c r="AM46" i="24" a="1"/>
  <c r="AM46" i="24" s="1"/>
  <c r="AI46" i="24"/>
  <c r="AC44" i="23"/>
  <c r="AL43" i="23"/>
  <c r="AO42" i="23" a="1"/>
  <c r="AO42" i="23" s="1"/>
  <c r="AN42" i="23" a="1"/>
  <c r="AN42" i="23" s="1"/>
  <c r="AM42" i="23" a="1"/>
  <c r="AM42" i="23" s="1"/>
  <c r="AI46" i="39" l="1"/>
  <c r="AO46" i="39" a="1"/>
  <c r="AO46" i="39" s="1"/>
  <c r="AM45" i="38" a="1"/>
  <c r="AM45" i="38" s="1"/>
  <c r="AN45" i="38" a="1"/>
  <c r="AN45" i="38" s="1"/>
  <c r="AO45" i="38" a="1"/>
  <c r="AO45" i="38" s="1"/>
  <c r="AD46" i="38"/>
  <c r="AE46" i="38" s="1"/>
  <c r="AF46" i="38" s="1"/>
  <c r="AG46" i="38" s="1"/>
  <c r="AH46" i="38" s="1"/>
  <c r="AL46" i="38"/>
  <c r="AD46" i="37"/>
  <c r="AE46" i="37" s="1"/>
  <c r="AF46" i="37" s="1"/>
  <c r="AG46" i="37" s="1"/>
  <c r="AH46" i="37" s="1"/>
  <c r="AL46" i="37"/>
  <c r="AO45" i="37" a="1"/>
  <c r="AO45" i="37" s="1"/>
  <c r="AN45" i="37" a="1"/>
  <c r="AN45" i="37" s="1"/>
  <c r="AM45" i="37" a="1"/>
  <c r="AM45" i="37" s="1"/>
  <c r="AL45" i="36"/>
  <c r="AC46" i="36"/>
  <c r="AO44" i="36" a="1"/>
  <c r="AO44" i="36" s="1"/>
  <c r="AM44" i="36" a="1"/>
  <c r="AM44" i="36" s="1"/>
  <c r="AC46" i="35"/>
  <c r="AL45" i="35"/>
  <c r="AO44" i="35" a="1"/>
  <c r="AO44" i="35" s="1"/>
  <c r="AI44" i="34"/>
  <c r="AN44" i="34" a="1"/>
  <c r="AN44" i="34" s="1"/>
  <c r="AC44" i="33"/>
  <c r="AL43" i="33"/>
  <c r="AN42" i="33" a="1"/>
  <c r="AN42" i="33" s="1"/>
  <c r="AO42" i="33" a="1"/>
  <c r="AO42" i="33" s="1"/>
  <c r="AM42" i="33" a="1"/>
  <c r="AM42" i="33" s="1"/>
  <c r="AI44" i="32"/>
  <c r="AN44" i="32" a="1"/>
  <c r="AN44" i="32" s="1"/>
  <c r="AL45" i="31"/>
  <c r="AC46" i="31"/>
  <c r="AN44" i="31" a="1"/>
  <c r="AN44" i="31" s="1"/>
  <c r="AO44" i="31" a="1"/>
  <c r="AO44" i="31" s="1"/>
  <c r="AM44" i="31" a="1"/>
  <c r="AM44" i="31" s="1"/>
  <c r="AI46" i="30"/>
  <c r="AI44" i="29"/>
  <c r="AI44" i="28"/>
  <c r="AO44" i="28" a="1"/>
  <c r="AO44" i="28" s="1"/>
  <c r="AI44" i="27"/>
  <c r="AI44" i="26"/>
  <c r="AI46" i="25"/>
  <c r="M55" i="24"/>
  <c r="AL47" i="24"/>
  <c r="AN46" i="24" a="1"/>
  <c r="AN46" i="24" s="1"/>
  <c r="AO43" i="23" a="1"/>
  <c r="AO43" i="23" s="1"/>
  <c r="AM43" i="23" a="1"/>
  <c r="AM43" i="23" s="1"/>
  <c r="AN43" i="23" a="1"/>
  <c r="AN43" i="23" s="1"/>
  <c r="AD44" i="23"/>
  <c r="AE44" i="23" s="1"/>
  <c r="AF44" i="23" s="1"/>
  <c r="AG44" i="23" s="1"/>
  <c r="AH44" i="23" s="1"/>
  <c r="AL44" i="23"/>
  <c r="AL47" i="39" l="1"/>
  <c r="M55" i="39"/>
  <c r="AN46" i="39" a="1"/>
  <c r="AN46" i="39" s="1"/>
  <c r="AM46" i="39" a="1"/>
  <c r="AM46" i="39" s="1"/>
  <c r="AI46" i="38"/>
  <c r="AN46" i="38" a="1"/>
  <c r="AN46" i="38" s="1"/>
  <c r="AI46" i="37"/>
  <c r="AN46" i="37" s="1" a="1"/>
  <c r="AN46" i="37" s="1"/>
  <c r="AM46" i="37" a="1"/>
  <c r="AM46" i="37" s="1"/>
  <c r="AD46" i="36"/>
  <c r="AE46" i="36" s="1"/>
  <c r="AF46" i="36" s="1"/>
  <c r="AG46" i="36" s="1"/>
  <c r="AH46" i="36" s="1"/>
  <c r="AL46" i="36"/>
  <c r="AM45" i="36" a="1"/>
  <c r="AM45" i="36" s="1"/>
  <c r="AO45" i="36" a="1"/>
  <c r="AO45" i="36" s="1"/>
  <c r="AN45" i="36" a="1"/>
  <c r="AN45" i="36" s="1"/>
  <c r="AM45" i="35" a="1"/>
  <c r="AM45" i="35" s="1"/>
  <c r="AO45" i="35" a="1"/>
  <c r="AO45" i="35" s="1"/>
  <c r="AN45" i="35" a="1"/>
  <c r="AN45" i="35" s="1"/>
  <c r="AD46" i="35"/>
  <c r="AE46" i="35" s="1"/>
  <c r="AF46" i="35" s="1"/>
  <c r="AG46" i="35" s="1"/>
  <c r="AH46" i="35" s="1"/>
  <c r="AL46" i="35"/>
  <c r="AL45" i="34"/>
  <c r="AC46" i="34"/>
  <c r="AO44" i="34" a="1"/>
  <c r="AO44" i="34" s="1"/>
  <c r="AM44" i="34" a="1"/>
  <c r="AM44" i="34" s="1"/>
  <c r="AO43" i="33" a="1"/>
  <c r="AO43" i="33" s="1"/>
  <c r="AM43" i="33" a="1"/>
  <c r="AM43" i="33" s="1"/>
  <c r="AN43" i="33" a="1"/>
  <c r="AN43" i="33" s="1"/>
  <c r="AL44" i="33"/>
  <c r="AD44" i="33"/>
  <c r="AE44" i="33" s="1"/>
  <c r="AF44" i="33" s="1"/>
  <c r="AG44" i="33" s="1"/>
  <c r="AH44" i="33" s="1"/>
  <c r="AC46" i="32"/>
  <c r="AL45" i="32"/>
  <c r="AM44" i="32" a="1"/>
  <c r="AM44" i="32" s="1"/>
  <c r="AO44" i="32" a="1"/>
  <c r="AO44" i="32" s="1"/>
  <c r="AL46" i="31"/>
  <c r="AD46" i="31"/>
  <c r="AE46" i="31" s="1"/>
  <c r="AF46" i="31" s="1"/>
  <c r="AG46" i="31" s="1"/>
  <c r="AH46" i="31" s="1"/>
  <c r="AM45" i="31" a="1"/>
  <c r="AM45" i="31" s="1"/>
  <c r="AO45" i="31" a="1"/>
  <c r="AO45" i="31" s="1"/>
  <c r="AN45" i="31" a="1"/>
  <c r="AN45" i="31" s="1"/>
  <c r="AL47" i="30"/>
  <c r="M55" i="30"/>
  <c r="AO46" i="30" a="1"/>
  <c r="AO46" i="30" s="1"/>
  <c r="AM46" i="30" a="1"/>
  <c r="AM46" i="30" s="1"/>
  <c r="AN46" i="30" a="1"/>
  <c r="AN46" i="30" s="1"/>
  <c r="AC46" i="29"/>
  <c r="AL45" i="29"/>
  <c r="AM44" i="29" a="1"/>
  <c r="AM44" i="29" s="1"/>
  <c r="AN44" i="29" a="1"/>
  <c r="AN44" i="29" s="1"/>
  <c r="AO44" i="29" a="1"/>
  <c r="AO44" i="29" s="1"/>
  <c r="AL45" i="28"/>
  <c r="AC46" i="28"/>
  <c r="AM44" i="28" a="1"/>
  <c r="AM44" i="28" s="1"/>
  <c r="AN44" i="28" a="1"/>
  <c r="AN44" i="28" s="1"/>
  <c r="AL45" i="27"/>
  <c r="AC46" i="27"/>
  <c r="AN44" i="27" a="1"/>
  <c r="AN44" i="27" s="1"/>
  <c r="AM44" i="27" a="1"/>
  <c r="AM44" i="27" s="1"/>
  <c r="AO44" i="27" a="1"/>
  <c r="AO44" i="27" s="1"/>
  <c r="AC46" i="26"/>
  <c r="AL45" i="26"/>
  <c r="AO44" i="26" a="1"/>
  <c r="AO44" i="26" s="1"/>
  <c r="AN44" i="26" a="1"/>
  <c r="AN44" i="26" s="1"/>
  <c r="AM44" i="26" a="1"/>
  <c r="AM44" i="26" s="1"/>
  <c r="M55" i="25"/>
  <c r="AL47" i="25"/>
  <c r="AM46" i="25" a="1"/>
  <c r="AM46" i="25" s="1"/>
  <c r="AN46" i="25" a="1"/>
  <c r="AN46" i="25" s="1"/>
  <c r="AO46" i="25" a="1"/>
  <c r="AO46" i="25" s="1"/>
  <c r="AN47" i="24" a="1"/>
  <c r="AN47" i="24" s="1"/>
  <c r="AM47" i="24" a="1"/>
  <c r="AM47" i="24" s="1"/>
  <c r="AO47" i="24" a="1"/>
  <c r="AO47" i="24" s="1"/>
  <c r="N55" i="24"/>
  <c r="O55" i="24" s="1"/>
  <c r="P55" i="24" s="1"/>
  <c r="Q55" i="24" s="1"/>
  <c r="R55" i="24" s="1"/>
  <c r="M53" i="24"/>
  <c r="V55" i="24"/>
  <c r="AM44" i="23" a="1"/>
  <c r="AM44" i="23" s="1"/>
  <c r="AN44" i="23" a="1"/>
  <c r="AN44" i="23" s="1"/>
  <c r="AI44" i="23"/>
  <c r="N55" i="39" l="1"/>
  <c r="M53" i="39"/>
  <c r="V55" i="39"/>
  <c r="AM47" i="39" a="1"/>
  <c r="AM47" i="39" s="1"/>
  <c r="AO47" i="39" a="1"/>
  <c r="AO47" i="39" s="1"/>
  <c r="AN47" i="39" a="1"/>
  <c r="AN47" i="39" s="1"/>
  <c r="AL47" i="38"/>
  <c r="M55" i="38"/>
  <c r="AM46" i="38" a="1"/>
  <c r="AM46" i="38" s="1"/>
  <c r="AO46" i="38" a="1"/>
  <c r="AO46" i="38" s="1"/>
  <c r="AL47" i="37"/>
  <c r="M55" i="37"/>
  <c r="AO46" i="37" a="1"/>
  <c r="AO46" i="37" s="1"/>
  <c r="AI46" i="36"/>
  <c r="AI46" i="35"/>
  <c r="AM46" i="35" s="1" a="1"/>
  <c r="AM46" i="35" s="1"/>
  <c r="AL46" i="34"/>
  <c r="AD46" i="34"/>
  <c r="AE46" i="34" s="1"/>
  <c r="AF46" i="34" s="1"/>
  <c r="AG46" i="34" s="1"/>
  <c r="AH46" i="34" s="1"/>
  <c r="AM45" i="34" a="1"/>
  <c r="AM45" i="34" s="1"/>
  <c r="AO45" i="34" a="1"/>
  <c r="AO45" i="34" s="1"/>
  <c r="AN45" i="34" a="1"/>
  <c r="AN45" i="34" s="1"/>
  <c r="AI44" i="33"/>
  <c r="AN45" i="32" a="1"/>
  <c r="AN45" i="32" s="1"/>
  <c r="AM45" i="32" a="1"/>
  <c r="AM45" i="32" s="1"/>
  <c r="AO45" i="32" a="1"/>
  <c r="AO45" i="32" s="1"/>
  <c r="AL46" i="32"/>
  <c r="AD46" i="32"/>
  <c r="AE46" i="32" s="1"/>
  <c r="AF46" i="32" s="1"/>
  <c r="AG46" i="32" s="1"/>
  <c r="AH46" i="32" s="1"/>
  <c r="AI46" i="31"/>
  <c r="AN46" i="31" a="1"/>
  <c r="AN46" i="31" s="1"/>
  <c r="N55" i="30"/>
  <c r="M53" i="30"/>
  <c r="V55" i="30"/>
  <c r="AM47" i="30" a="1"/>
  <c r="AM47" i="30" s="1"/>
  <c r="AN47" i="30" a="1"/>
  <c r="AN47" i="30" s="1"/>
  <c r="AO47" i="30" a="1"/>
  <c r="AO47" i="30" s="1"/>
  <c r="AO45" i="29" a="1"/>
  <c r="AO45" i="29" s="1"/>
  <c r="AN45" i="29" a="1"/>
  <c r="AN45" i="29" s="1"/>
  <c r="AM45" i="29" a="1"/>
  <c r="AM45" i="29" s="1"/>
  <c r="AD46" i="29"/>
  <c r="AE46" i="29" s="1"/>
  <c r="AF46" i="29" s="1"/>
  <c r="AG46" i="29" s="1"/>
  <c r="AH46" i="29" s="1"/>
  <c r="AL46" i="29"/>
  <c r="AO45" i="28" a="1"/>
  <c r="AO45" i="28" s="1"/>
  <c r="AN45" i="28" a="1"/>
  <c r="AN45" i="28" s="1"/>
  <c r="AM45" i="28" a="1"/>
  <c r="AM45" i="28" s="1"/>
  <c r="AD46" i="28"/>
  <c r="AE46" i="28" s="1"/>
  <c r="AF46" i="28" s="1"/>
  <c r="AG46" i="28" s="1"/>
  <c r="AH46" i="28" s="1"/>
  <c r="AL46" i="28"/>
  <c r="AL46" i="27"/>
  <c r="AD46" i="27"/>
  <c r="AE46" i="27" s="1"/>
  <c r="AF46" i="27" s="1"/>
  <c r="AG46" i="27" s="1"/>
  <c r="AH46" i="27" s="1"/>
  <c r="AN45" i="27" a="1"/>
  <c r="AN45" i="27" s="1"/>
  <c r="AO45" i="27" a="1"/>
  <c r="AO45" i="27" s="1"/>
  <c r="AM45" i="27" a="1"/>
  <c r="AM45" i="27" s="1"/>
  <c r="AN45" i="26" a="1"/>
  <c r="AN45" i="26" s="1"/>
  <c r="AO45" i="26" a="1"/>
  <c r="AO45" i="26" s="1"/>
  <c r="AM45" i="26" a="1"/>
  <c r="AM45" i="26" s="1"/>
  <c r="AL46" i="26"/>
  <c r="AD46" i="26"/>
  <c r="AE46" i="26" s="1"/>
  <c r="AF46" i="26" s="1"/>
  <c r="AG46" i="26" s="1"/>
  <c r="AH46" i="26" s="1"/>
  <c r="AN47" i="25" a="1"/>
  <c r="AN47" i="25" s="1"/>
  <c r="AO47" i="25" a="1"/>
  <c r="AO47" i="25" s="1"/>
  <c r="AM47" i="25" a="1"/>
  <c r="AM47" i="25" s="1"/>
  <c r="M53" i="25"/>
  <c r="N55" i="25"/>
  <c r="V55" i="25"/>
  <c r="S55" i="24"/>
  <c r="X55" i="24" a="1"/>
  <c r="X55" i="24" s="1"/>
  <c r="H13" i="24"/>
  <c r="H14" i="24"/>
  <c r="H12" i="24"/>
  <c r="H11" i="24"/>
  <c r="F14" i="24"/>
  <c r="F11" i="24"/>
  <c r="F13" i="24"/>
  <c r="F12" i="24"/>
  <c r="I12" i="24" s="1"/>
  <c r="G13" i="24"/>
  <c r="G14" i="24"/>
  <c r="G11" i="24"/>
  <c r="G12" i="24"/>
  <c r="AL45" i="23"/>
  <c r="AC46" i="23"/>
  <c r="AO44" i="23" a="1"/>
  <c r="AO44" i="23" s="1"/>
  <c r="I13" i="24" l="1"/>
  <c r="I14" i="24"/>
  <c r="H14" i="39"/>
  <c r="H13" i="39"/>
  <c r="H12" i="39"/>
  <c r="H11" i="39"/>
  <c r="F14" i="39"/>
  <c r="F11" i="39"/>
  <c r="F13" i="39"/>
  <c r="F12" i="39"/>
  <c r="G13" i="39"/>
  <c r="G14" i="39"/>
  <c r="G12" i="39"/>
  <c r="G11" i="39"/>
  <c r="O55" i="39"/>
  <c r="V55" i="38"/>
  <c r="N55" i="38"/>
  <c r="M53" i="38"/>
  <c r="AM47" i="38" a="1"/>
  <c r="AM47" i="38" s="1"/>
  <c r="AO47" i="38" a="1"/>
  <c r="AO47" i="38" s="1"/>
  <c r="AN47" i="38" a="1"/>
  <c r="AN47" i="38" s="1"/>
  <c r="N55" i="37"/>
  <c r="M53" i="37"/>
  <c r="V55" i="37"/>
  <c r="AM47" i="37" a="1"/>
  <c r="AM47" i="37" s="1"/>
  <c r="AO47" i="37" a="1"/>
  <c r="AO47" i="37" s="1"/>
  <c r="AN47" i="37" a="1"/>
  <c r="AN47" i="37" s="1"/>
  <c r="AL47" i="36"/>
  <c r="M55" i="36"/>
  <c r="AM46" i="36" a="1"/>
  <c r="AM46" i="36" s="1"/>
  <c r="AO46" i="36" a="1"/>
  <c r="AO46" i="36" s="1"/>
  <c r="AN46" i="36" a="1"/>
  <c r="AN46" i="36" s="1"/>
  <c r="AN46" i="35" a="1"/>
  <c r="AN46" i="35" s="1"/>
  <c r="AL47" i="35"/>
  <c r="M55" i="35"/>
  <c r="AO46" i="35" a="1"/>
  <c r="AO46" i="35" s="1"/>
  <c r="AI46" i="34"/>
  <c r="AN46" i="34" s="1" a="1"/>
  <c r="AN46" i="34" s="1"/>
  <c r="AC46" i="33"/>
  <c r="AL45" i="33"/>
  <c r="AO44" i="33" a="1"/>
  <c r="AO44" i="33" s="1"/>
  <c r="AM44" i="33" a="1"/>
  <c r="AM44" i="33" s="1"/>
  <c r="AN44" i="33" a="1"/>
  <c r="AN44" i="33" s="1"/>
  <c r="AI46" i="32"/>
  <c r="AN46" i="32" a="1"/>
  <c r="AN46" i="32" s="1"/>
  <c r="M55" i="31"/>
  <c r="AL47" i="31"/>
  <c r="AM46" i="31" a="1"/>
  <c r="AM46" i="31" s="1"/>
  <c r="AO46" i="31" a="1"/>
  <c r="AO46" i="31" s="1"/>
  <c r="H13" i="30"/>
  <c r="H11" i="30"/>
  <c r="H14" i="30"/>
  <c r="H12" i="30"/>
  <c r="G14" i="30"/>
  <c r="G11" i="30"/>
  <c r="G12" i="30"/>
  <c r="G13" i="30"/>
  <c r="F14" i="30"/>
  <c r="F12" i="30"/>
  <c r="F13" i="30"/>
  <c r="I13" i="30" s="1"/>
  <c r="F11" i="30"/>
  <c r="O55" i="30"/>
  <c r="AO46" i="29" a="1"/>
  <c r="AO46" i="29" s="1"/>
  <c r="AI46" i="29"/>
  <c r="AN46" i="29" a="1"/>
  <c r="AN46" i="29" s="1"/>
  <c r="AI46" i="28"/>
  <c r="AI46" i="27"/>
  <c r="AN46" i="27" a="1"/>
  <c r="AN46" i="27" s="1"/>
  <c r="AO46" i="26" a="1"/>
  <c r="AO46" i="26" s="1"/>
  <c r="AM46" i="26" a="1"/>
  <c r="AM46" i="26" s="1"/>
  <c r="AN46" i="26" a="1"/>
  <c r="AN46" i="26" s="1"/>
  <c r="AI46" i="26"/>
  <c r="F14" i="25"/>
  <c r="F11" i="25"/>
  <c r="F12" i="25"/>
  <c r="F13" i="25"/>
  <c r="H13" i="25"/>
  <c r="H14" i="25"/>
  <c r="H11" i="25"/>
  <c r="H12" i="25"/>
  <c r="O55" i="25"/>
  <c r="P55" i="25" s="1"/>
  <c r="Q55" i="25" s="1"/>
  <c r="R55" i="25" s="1"/>
  <c r="G13" i="25"/>
  <c r="G14" i="25"/>
  <c r="G12" i="25"/>
  <c r="G11" i="25"/>
  <c r="V56" i="24"/>
  <c r="M57" i="24"/>
  <c r="W55" i="24" a="1"/>
  <c r="W55" i="24" s="1"/>
  <c r="Y55" i="24" a="1"/>
  <c r="Y55" i="24" s="1"/>
  <c r="I11" i="24"/>
  <c r="AL46" i="23"/>
  <c r="AD46" i="23"/>
  <c r="AE46" i="23" s="1"/>
  <c r="AF46" i="23" s="1"/>
  <c r="AG46" i="23" s="1"/>
  <c r="AH46" i="23" s="1"/>
  <c r="AN45" i="23" a="1"/>
  <c r="AN45" i="23" s="1"/>
  <c r="AM45" i="23" a="1"/>
  <c r="AM45" i="23" s="1"/>
  <c r="AO45" i="23" a="1"/>
  <c r="AO45" i="23" s="1"/>
  <c r="I14" i="30" l="1"/>
  <c r="I12" i="25"/>
  <c r="I14" i="25"/>
  <c r="I12" i="30"/>
  <c r="I12" i="39"/>
  <c r="I13" i="39"/>
  <c r="I14" i="39"/>
  <c r="I13" i="25"/>
  <c r="I11" i="39"/>
  <c r="P55" i="39"/>
  <c r="F14" i="38"/>
  <c r="F13" i="38"/>
  <c r="F11" i="38"/>
  <c r="F12" i="38"/>
  <c r="O55" i="38"/>
  <c r="G14" i="38"/>
  <c r="G13" i="38"/>
  <c r="G12" i="38"/>
  <c r="G11" i="38"/>
  <c r="H14" i="38"/>
  <c r="H13" i="38"/>
  <c r="H12" i="38"/>
  <c r="H11" i="38"/>
  <c r="G11" i="37"/>
  <c r="G13" i="37"/>
  <c r="G12" i="37"/>
  <c r="G14" i="37"/>
  <c r="F11" i="37"/>
  <c r="F14" i="37"/>
  <c r="F13" i="37"/>
  <c r="F12" i="37"/>
  <c r="H14" i="37"/>
  <c r="H13" i="37"/>
  <c r="H11" i="37"/>
  <c r="H12" i="37"/>
  <c r="O55" i="37"/>
  <c r="P55" i="37" s="1"/>
  <c r="Q55" i="37" s="1"/>
  <c r="R55" i="37" s="1"/>
  <c r="V55" i="36"/>
  <c r="N55" i="36"/>
  <c r="M53" i="36"/>
  <c r="AN47" i="36" a="1"/>
  <c r="AN47" i="36" s="1"/>
  <c r="AO47" i="36" a="1"/>
  <c r="AO47" i="36" s="1"/>
  <c r="AM47" i="36" a="1"/>
  <c r="AM47" i="36" s="1"/>
  <c r="M53" i="35"/>
  <c r="N55" i="35"/>
  <c r="V55" i="35"/>
  <c r="AM47" i="35" a="1"/>
  <c r="AM47" i="35" s="1"/>
  <c r="AO47" i="35" a="1"/>
  <c r="AO47" i="35" s="1"/>
  <c r="AN47" i="35" a="1"/>
  <c r="AN47" i="35" s="1"/>
  <c r="M55" i="34"/>
  <c r="AL47" i="34"/>
  <c r="AO46" i="34" a="1"/>
  <c r="AO46" i="34" s="1"/>
  <c r="AM46" i="34" a="1"/>
  <c r="AM46" i="34" s="1"/>
  <c r="AO45" i="33" a="1"/>
  <c r="AO45" i="33" s="1"/>
  <c r="AM45" i="33" a="1"/>
  <c r="AM45" i="33" s="1"/>
  <c r="AN45" i="33" a="1"/>
  <c r="AN45" i="33" s="1"/>
  <c r="AD46" i="33"/>
  <c r="AE46" i="33" s="1"/>
  <c r="AF46" i="33" s="1"/>
  <c r="AG46" i="33" s="1"/>
  <c r="AH46" i="33" s="1"/>
  <c r="AL46" i="33"/>
  <c r="M55" i="32"/>
  <c r="AL47" i="32"/>
  <c r="AO46" i="32" a="1"/>
  <c r="AO46" i="32" s="1"/>
  <c r="AM46" i="32" a="1"/>
  <c r="AM46" i="32" s="1"/>
  <c r="AM47" i="31" a="1"/>
  <c r="AM47" i="31" s="1"/>
  <c r="AO47" i="31" a="1"/>
  <c r="AO47" i="31" s="1"/>
  <c r="AN47" i="31" a="1"/>
  <c r="AN47" i="31" s="1"/>
  <c r="N55" i="31"/>
  <c r="M53" i="31"/>
  <c r="V55" i="31"/>
  <c r="I11" i="30"/>
  <c r="P55" i="30"/>
  <c r="AL47" i="29"/>
  <c r="M55" i="29"/>
  <c r="AM46" i="29" a="1"/>
  <c r="AM46" i="29" s="1"/>
  <c r="M55" i="28"/>
  <c r="AL47" i="28"/>
  <c r="AO46" i="28" a="1"/>
  <c r="AO46" i="28" s="1"/>
  <c r="AM46" i="28" a="1"/>
  <c r="AM46" i="28" s="1"/>
  <c r="AN46" i="28" a="1"/>
  <c r="AN46" i="28" s="1"/>
  <c r="AL47" i="27"/>
  <c r="M55" i="27"/>
  <c r="AO46" i="27" a="1"/>
  <c r="AO46" i="27" s="1"/>
  <c r="AM46" i="27" a="1"/>
  <c r="AM46" i="27" s="1"/>
  <c r="AL47" i="26"/>
  <c r="M55" i="26"/>
  <c r="I11" i="25"/>
  <c r="S55" i="25"/>
  <c r="W55" i="25" a="1"/>
  <c r="W55" i="25" s="1"/>
  <c r="V57" i="24"/>
  <c r="N57" i="24"/>
  <c r="X56" i="24" a="1"/>
  <c r="X56" i="24" s="1"/>
  <c r="W56" i="24" a="1"/>
  <c r="W56" i="24" s="1"/>
  <c r="Y56" i="24" a="1"/>
  <c r="Y56" i="24" s="1"/>
  <c r="AM46" i="23" a="1"/>
  <c r="AM46" i="23" s="1"/>
  <c r="AI46" i="23"/>
  <c r="AN46" i="23" a="1"/>
  <c r="AN46" i="23" s="1"/>
  <c r="I14" i="38" l="1"/>
  <c r="I14" i="37"/>
  <c r="I12" i="37"/>
  <c r="I12" i="38"/>
  <c r="I13" i="38"/>
  <c r="I13" i="37"/>
  <c r="Q55" i="39"/>
  <c r="P55" i="38"/>
  <c r="I11" i="38"/>
  <c r="I11" i="37"/>
  <c r="S55" i="37"/>
  <c r="F14" i="36"/>
  <c r="F11" i="36"/>
  <c r="F13" i="36"/>
  <c r="F12" i="36"/>
  <c r="H14" i="36"/>
  <c r="H13" i="36"/>
  <c r="H12" i="36"/>
  <c r="H11" i="36"/>
  <c r="G13" i="36"/>
  <c r="G14" i="36"/>
  <c r="G12" i="36"/>
  <c r="G11" i="36"/>
  <c r="O55" i="36"/>
  <c r="P55" i="36" s="1"/>
  <c r="Q55" i="36" s="1"/>
  <c r="R55" i="36" s="1"/>
  <c r="G13" i="35"/>
  <c r="G14" i="35"/>
  <c r="G12" i="35"/>
  <c r="G11" i="35"/>
  <c r="H13" i="35"/>
  <c r="H14" i="35"/>
  <c r="H11" i="35"/>
  <c r="H12" i="35"/>
  <c r="F12" i="35"/>
  <c r="F14" i="35"/>
  <c r="F13" i="35"/>
  <c r="F11" i="35"/>
  <c r="O55" i="35"/>
  <c r="AN47" i="34" a="1"/>
  <c r="AN47" i="34" s="1"/>
  <c r="AO47" i="34" a="1"/>
  <c r="AO47" i="34" s="1"/>
  <c r="AM47" i="34" a="1"/>
  <c r="AM47" i="34" s="1"/>
  <c r="M53" i="34"/>
  <c r="V55" i="34"/>
  <c r="N55" i="34"/>
  <c r="AI46" i="33"/>
  <c r="AN46" i="33" a="1"/>
  <c r="AN46" i="33" s="1"/>
  <c r="AN47" i="32" a="1"/>
  <c r="AN47" i="32" s="1"/>
  <c r="AO47" i="32" a="1"/>
  <c r="AO47" i="32" s="1"/>
  <c r="AM47" i="32" a="1"/>
  <c r="AM47" i="32" s="1"/>
  <c r="M53" i="32"/>
  <c r="V55" i="32"/>
  <c r="N55" i="32"/>
  <c r="O55" i="31"/>
  <c r="G11" i="31"/>
  <c r="G13" i="31"/>
  <c r="G14" i="31"/>
  <c r="G12" i="31"/>
  <c r="F14" i="31"/>
  <c r="F11" i="31"/>
  <c r="F13" i="31"/>
  <c r="I13" i="31" s="1"/>
  <c r="F12" i="31"/>
  <c r="H14" i="31"/>
  <c r="H13" i="31"/>
  <c r="H12" i="31"/>
  <c r="H11" i="31"/>
  <c r="Q55" i="30"/>
  <c r="N55" i="29"/>
  <c r="M53" i="29"/>
  <c r="V55" i="29"/>
  <c r="AN47" i="29" a="1"/>
  <c r="AN47" i="29" s="1"/>
  <c r="AM47" i="29" a="1"/>
  <c r="AM47" i="29" s="1"/>
  <c r="AO47" i="29" a="1"/>
  <c r="AO47" i="29" s="1"/>
  <c r="V55" i="28"/>
  <c r="N55" i="28"/>
  <c r="M53" i="28"/>
  <c r="AM47" i="28" a="1"/>
  <c r="AM47" i="28" s="1"/>
  <c r="AO47" i="28" a="1"/>
  <c r="AO47" i="28" s="1"/>
  <c r="AN47" i="28" a="1"/>
  <c r="AN47" i="28" s="1"/>
  <c r="V55" i="27"/>
  <c r="N55" i="27"/>
  <c r="M53" i="27"/>
  <c r="AN47" i="27" a="1"/>
  <c r="AN47" i="27" s="1"/>
  <c r="AO47" i="27" a="1"/>
  <c r="AO47" i="27" s="1"/>
  <c r="AM47" i="27" a="1"/>
  <c r="AM47" i="27" s="1"/>
  <c r="N55" i="26"/>
  <c r="V55" i="26"/>
  <c r="M53" i="26"/>
  <c r="AM47" i="26" a="1"/>
  <c r="AM47" i="26" s="1"/>
  <c r="AO47" i="26" a="1"/>
  <c r="AO47" i="26" s="1"/>
  <c r="AN47" i="26" a="1"/>
  <c r="AN47" i="26" s="1"/>
  <c r="M57" i="25"/>
  <c r="V56" i="25"/>
  <c r="Y55" i="25" a="1"/>
  <c r="Y55" i="25" s="1"/>
  <c r="X55" i="25" a="1"/>
  <c r="X55" i="25" s="1"/>
  <c r="O57" i="24"/>
  <c r="P57" i="24" s="1"/>
  <c r="Q57" i="24" s="1"/>
  <c r="R57" i="24" s="1"/>
  <c r="M55" i="23"/>
  <c r="AL47" i="23"/>
  <c r="AO46" i="23" a="1"/>
  <c r="AO46" i="23" s="1"/>
  <c r="I12" i="31" l="1"/>
  <c r="I14" i="36"/>
  <c r="I13" i="35"/>
  <c r="I14" i="35"/>
  <c r="I14" i="31"/>
  <c r="I12" i="35"/>
  <c r="I12" i="36"/>
  <c r="I13" i="36"/>
  <c r="R55" i="39"/>
  <c r="Q55" i="38"/>
  <c r="R55" i="38" s="1"/>
  <c r="W55" i="37" a="1"/>
  <c r="W55" i="37" s="1"/>
  <c r="X55" i="37" a="1"/>
  <c r="X55" i="37" s="1"/>
  <c r="M57" i="37"/>
  <c r="V56" i="37"/>
  <c r="Y55" i="37" a="1"/>
  <c r="Y55" i="37" s="1"/>
  <c r="S55" i="36"/>
  <c r="X55" i="36" s="1" a="1"/>
  <c r="X55" i="36" s="1"/>
  <c r="I11" i="36"/>
  <c r="Y55" i="36" a="1"/>
  <c r="Y55" i="36" s="1"/>
  <c r="P55" i="35"/>
  <c r="I11" i="35"/>
  <c r="F14" i="34"/>
  <c r="I14" i="34" s="1"/>
  <c r="F12" i="34"/>
  <c r="I12" i="34" s="1"/>
  <c r="F11" i="34"/>
  <c r="F13" i="34"/>
  <c r="H14" i="34"/>
  <c r="H13" i="34"/>
  <c r="H11" i="34"/>
  <c r="H12" i="34"/>
  <c r="O55" i="34"/>
  <c r="P55" i="34" s="1"/>
  <c r="Q55" i="34" s="1"/>
  <c r="R55" i="34" s="1"/>
  <c r="G13" i="34"/>
  <c r="G14" i="34"/>
  <c r="G11" i="34"/>
  <c r="G12" i="34"/>
  <c r="M55" i="33"/>
  <c r="AL47" i="33"/>
  <c r="AM46" i="33" a="1"/>
  <c r="AM46" i="33" s="1"/>
  <c r="AO46" i="33" a="1"/>
  <c r="AO46" i="33" s="1"/>
  <c r="O55" i="32"/>
  <c r="P55" i="32" s="1"/>
  <c r="Q55" i="32" s="1"/>
  <c r="R55" i="32" s="1"/>
  <c r="F14" i="32"/>
  <c r="F11" i="32"/>
  <c r="F13" i="32"/>
  <c r="F12" i="32"/>
  <c r="H13" i="32"/>
  <c r="H11" i="32"/>
  <c r="H14" i="32"/>
  <c r="H12" i="32"/>
  <c r="G13" i="32"/>
  <c r="G11" i="32"/>
  <c r="G12" i="32"/>
  <c r="G14" i="32"/>
  <c r="I11" i="31"/>
  <c r="P55" i="31"/>
  <c r="R55" i="30"/>
  <c r="H13" i="29"/>
  <c r="H14" i="29"/>
  <c r="H11" i="29"/>
  <c r="H12" i="29"/>
  <c r="F14" i="29"/>
  <c r="F11" i="29"/>
  <c r="F12" i="29"/>
  <c r="F13" i="29"/>
  <c r="G13" i="29"/>
  <c r="G14" i="29"/>
  <c r="G11" i="29"/>
  <c r="G12" i="29"/>
  <c r="O55" i="29"/>
  <c r="O55" i="28"/>
  <c r="P55" i="28" s="1"/>
  <c r="Q55" i="28" s="1"/>
  <c r="R55" i="28" s="1"/>
  <c r="G13" i="28"/>
  <c r="G14" i="28"/>
  <c r="G12" i="28"/>
  <c r="G11" i="28"/>
  <c r="F14" i="28"/>
  <c r="I14" i="28" s="1"/>
  <c r="F12" i="28"/>
  <c r="F13" i="28"/>
  <c r="F11" i="28"/>
  <c r="H13" i="28"/>
  <c r="H14" i="28"/>
  <c r="H11" i="28"/>
  <c r="H12" i="28"/>
  <c r="F14" i="27"/>
  <c r="F11" i="27"/>
  <c r="F13" i="27"/>
  <c r="I13" i="27" s="1"/>
  <c r="F12" i="27"/>
  <c r="H14" i="27"/>
  <c r="H13" i="27"/>
  <c r="H12" i="27"/>
  <c r="H11" i="27"/>
  <c r="G13" i="27"/>
  <c r="G14" i="27"/>
  <c r="G12" i="27"/>
  <c r="G11" i="27"/>
  <c r="O55" i="27"/>
  <c r="O55" i="26"/>
  <c r="G14" i="26"/>
  <c r="G13" i="26"/>
  <c r="G12" i="26"/>
  <c r="G11" i="26"/>
  <c r="H13" i="26"/>
  <c r="H14" i="26"/>
  <c r="H12" i="26"/>
  <c r="H11" i="26"/>
  <c r="F11" i="26"/>
  <c r="F14" i="26"/>
  <c r="F13" i="26"/>
  <c r="F12" i="26"/>
  <c r="Y56" i="25" a="1"/>
  <c r="Y56" i="25" s="1"/>
  <c r="X56" i="25" a="1"/>
  <c r="X56" i="25" s="1"/>
  <c r="W56" i="25" a="1"/>
  <c r="W56" i="25" s="1"/>
  <c r="N57" i="25"/>
  <c r="V57" i="25"/>
  <c r="S57" i="24"/>
  <c r="Y57" i="24" s="1" a="1"/>
  <c r="Y57" i="24" s="1"/>
  <c r="W57" i="24" a="1"/>
  <c r="W57" i="24" s="1"/>
  <c r="AM47" i="23" a="1"/>
  <c r="AM47" i="23" s="1"/>
  <c r="AO47" i="23" a="1"/>
  <c r="AO47" i="23" s="1"/>
  <c r="AN47" i="23" a="1"/>
  <c r="AN47" i="23" s="1"/>
  <c r="M53" i="23"/>
  <c r="V55" i="23"/>
  <c r="N55" i="23"/>
  <c r="I13" i="34" l="1"/>
  <c r="I13" i="26"/>
  <c r="I12" i="26"/>
  <c r="I14" i="27"/>
  <c r="I14" i="26"/>
  <c r="I14" i="29"/>
  <c r="I14" i="32"/>
  <c r="I12" i="32"/>
  <c r="I13" i="32"/>
  <c r="I13" i="28"/>
  <c r="I12" i="28"/>
  <c r="I13" i="29"/>
  <c r="I12" i="29"/>
  <c r="I12" i="27"/>
  <c r="S55" i="39"/>
  <c r="S55" i="38"/>
  <c r="X55" i="38" a="1"/>
  <c r="X55" i="38" s="1"/>
  <c r="Y55" i="38" a="1"/>
  <c r="Y55" i="38" s="1"/>
  <c r="Y56" i="37" a="1"/>
  <c r="Y56" i="37" s="1"/>
  <c r="W56" i="37" a="1"/>
  <c r="W56" i="37" s="1"/>
  <c r="X56" i="37" a="1"/>
  <c r="X56" i="37" s="1"/>
  <c r="N57" i="37"/>
  <c r="O57" i="37" s="1"/>
  <c r="P57" i="37" s="1"/>
  <c r="Q57" i="37" s="1"/>
  <c r="R57" i="37" s="1"/>
  <c r="V57" i="37"/>
  <c r="M57" i="36"/>
  <c r="V56" i="36"/>
  <c r="W55" i="36" a="1"/>
  <c r="W55" i="36" s="1"/>
  <c r="Q55" i="35"/>
  <c r="I11" i="34"/>
  <c r="S55" i="34"/>
  <c r="X55" i="34" s="1" a="1"/>
  <c r="X55" i="34" s="1"/>
  <c r="AM47" i="33" a="1"/>
  <c r="AM47" i="33" s="1"/>
  <c r="AN47" i="33" a="1"/>
  <c r="AN47" i="33" s="1"/>
  <c r="AO47" i="33" a="1"/>
  <c r="AO47" i="33" s="1"/>
  <c r="N55" i="33"/>
  <c r="M53" i="33"/>
  <c r="V55" i="33"/>
  <c r="I11" i="32"/>
  <c r="S55" i="32"/>
  <c r="Q55" i="31"/>
  <c r="S55" i="30"/>
  <c r="P55" i="29"/>
  <c r="I11" i="29"/>
  <c r="S55" i="28"/>
  <c r="X55" i="28" a="1"/>
  <c r="X55" i="28" s="1"/>
  <c r="I11" i="28"/>
  <c r="I11" i="27"/>
  <c r="P55" i="27"/>
  <c r="I11" i="26"/>
  <c r="P55" i="26"/>
  <c r="O57" i="25"/>
  <c r="P57" i="25" s="1"/>
  <c r="Q57" i="25" s="1"/>
  <c r="R57" i="25" s="1"/>
  <c r="V58" i="24"/>
  <c r="M59" i="24"/>
  <c r="X57" i="24" a="1"/>
  <c r="X57" i="24" s="1"/>
  <c r="H13" i="23"/>
  <c r="H11" i="23"/>
  <c r="H14" i="23"/>
  <c r="H12" i="23"/>
  <c r="F14" i="23"/>
  <c r="F12" i="23"/>
  <c r="F11" i="23"/>
  <c r="F13" i="23"/>
  <c r="O55" i="23"/>
  <c r="P55" i="23" s="1"/>
  <c r="Q55" i="23" s="1"/>
  <c r="R55" i="23" s="1"/>
  <c r="G13" i="23"/>
  <c r="G14" i="23"/>
  <c r="G11" i="23"/>
  <c r="G12" i="23"/>
  <c r="I14" i="23" l="1"/>
  <c r="I13" i="23"/>
  <c r="I12" i="23"/>
  <c r="M57" i="39"/>
  <c r="V56" i="39"/>
  <c r="W55" i="39" a="1"/>
  <c r="W55" i="39" s="1"/>
  <c r="Y55" i="39" a="1"/>
  <c r="Y55" i="39" s="1"/>
  <c r="X55" i="39" a="1"/>
  <c r="X55" i="39" s="1"/>
  <c r="V56" i="38"/>
  <c r="M57" i="38"/>
  <c r="W55" i="38" a="1"/>
  <c r="W55" i="38" s="1"/>
  <c r="W57" i="37" a="1"/>
  <c r="W57" i="37" s="1"/>
  <c r="X57" i="37" a="1"/>
  <c r="X57" i="37" s="1"/>
  <c r="S57" i="37"/>
  <c r="X56" i="36" a="1"/>
  <c r="X56" i="36" s="1"/>
  <c r="Y56" i="36" a="1"/>
  <c r="Y56" i="36" s="1"/>
  <c r="W56" i="36" a="1"/>
  <c r="W56" i="36" s="1"/>
  <c r="N57" i="36"/>
  <c r="V57" i="36"/>
  <c r="R55" i="35"/>
  <c r="V56" i="34"/>
  <c r="M57" i="34"/>
  <c r="Y55" i="34" a="1"/>
  <c r="Y55" i="34" s="1"/>
  <c r="W55" i="34" a="1"/>
  <c r="W55" i="34" s="1"/>
  <c r="O55" i="33"/>
  <c r="P55" i="33" s="1"/>
  <c r="Q55" i="33" s="1"/>
  <c r="R55" i="33" s="1"/>
  <c r="H13" i="33"/>
  <c r="H14" i="33"/>
  <c r="H12" i="33"/>
  <c r="H11" i="33"/>
  <c r="G13" i="33"/>
  <c r="G14" i="33"/>
  <c r="G12" i="33"/>
  <c r="G11" i="33"/>
  <c r="F12" i="33"/>
  <c r="F14" i="33"/>
  <c r="F11" i="33"/>
  <c r="F13" i="33"/>
  <c r="M57" i="32"/>
  <c r="V56" i="32"/>
  <c r="Y55" i="32" a="1"/>
  <c r="Y55" i="32" s="1"/>
  <c r="W55" i="32" a="1"/>
  <c r="W55" i="32" s="1"/>
  <c r="X55" i="32" a="1"/>
  <c r="X55" i="32" s="1"/>
  <c r="R55" i="31"/>
  <c r="V56" i="30"/>
  <c r="M57" i="30"/>
  <c r="Y55" i="30" a="1"/>
  <c r="Y55" i="30" s="1"/>
  <c r="W55" i="30" a="1"/>
  <c r="W55" i="30" s="1"/>
  <c r="X55" i="30" a="1"/>
  <c r="X55" i="30" s="1"/>
  <c r="Q55" i="29"/>
  <c r="R55" i="29" s="1"/>
  <c r="V56" i="28"/>
  <c r="M57" i="28"/>
  <c r="Y55" i="28" a="1"/>
  <c r="Y55" i="28" s="1"/>
  <c r="W55" i="28" a="1"/>
  <c r="W55" i="28" s="1"/>
  <c r="Q55" i="27"/>
  <c r="Q55" i="26"/>
  <c r="S57" i="25"/>
  <c r="X57" i="25" s="1" a="1"/>
  <c r="X57" i="25" s="1"/>
  <c r="W57" i="25" a="1"/>
  <c r="W57" i="25" s="1"/>
  <c r="V59" i="24"/>
  <c r="N59" i="24"/>
  <c r="O59" i="24" s="1"/>
  <c r="P59" i="24" s="1"/>
  <c r="Q59" i="24" s="1"/>
  <c r="R59" i="24" s="1"/>
  <c r="W58" i="24" a="1"/>
  <c r="W58" i="24" s="1"/>
  <c r="Y58" i="24" a="1"/>
  <c r="Y58" i="24" s="1"/>
  <c r="X58" i="24" a="1"/>
  <c r="X58" i="24" s="1"/>
  <c r="W55" i="23" a="1"/>
  <c r="W55" i="23" s="1"/>
  <c r="S55" i="23"/>
  <c r="X55" i="23" a="1"/>
  <c r="X55" i="23" s="1"/>
  <c r="I11" i="23"/>
  <c r="Y55" i="23" a="1"/>
  <c r="Y55" i="23" s="1"/>
  <c r="I13" i="33" l="1"/>
  <c r="I14" i="33"/>
  <c r="I12" i="33"/>
  <c r="Y56" i="39" a="1"/>
  <c r="Y56" i="39" s="1"/>
  <c r="X56" i="39" a="1"/>
  <c r="X56" i="39" s="1"/>
  <c r="W56" i="39" a="1"/>
  <c r="W56" i="39" s="1"/>
  <c r="N57" i="39"/>
  <c r="O57" i="39" s="1"/>
  <c r="P57" i="39" s="1"/>
  <c r="Q57" i="39" s="1"/>
  <c r="R57" i="39" s="1"/>
  <c r="V57" i="39"/>
  <c r="N57" i="38"/>
  <c r="V57" i="38"/>
  <c r="Y56" i="38" a="1"/>
  <c r="Y56" i="38" s="1"/>
  <c r="X56" i="38" a="1"/>
  <c r="X56" i="38" s="1"/>
  <c r="W56" i="38" a="1"/>
  <c r="W56" i="38" s="1"/>
  <c r="M59" i="37"/>
  <c r="V58" i="37"/>
  <c r="Y57" i="37" a="1"/>
  <c r="Y57" i="37" s="1"/>
  <c r="O57" i="36"/>
  <c r="P57" i="36" s="1"/>
  <c r="Q57" i="36" s="1"/>
  <c r="R57" i="36" s="1"/>
  <c r="S55" i="35"/>
  <c r="W56" i="34" a="1"/>
  <c r="W56" i="34" s="1"/>
  <c r="Y56" i="34" a="1"/>
  <c r="Y56" i="34" s="1"/>
  <c r="X56" i="34" a="1"/>
  <c r="X56" i="34" s="1"/>
  <c r="N57" i="34"/>
  <c r="O57" i="34" s="1"/>
  <c r="P57" i="34" s="1"/>
  <c r="Q57" i="34" s="1"/>
  <c r="R57" i="34" s="1"/>
  <c r="V57" i="34"/>
  <c r="I11" i="33"/>
  <c r="S55" i="33"/>
  <c r="X55" i="33" s="1" a="1"/>
  <c r="X55" i="33" s="1"/>
  <c r="Y56" i="32" a="1"/>
  <c r="Y56" i="32" s="1"/>
  <c r="X56" i="32" a="1"/>
  <c r="X56" i="32" s="1"/>
  <c r="W56" i="32" a="1"/>
  <c r="W56" i="32" s="1"/>
  <c r="N57" i="32"/>
  <c r="V57" i="32"/>
  <c r="S55" i="31"/>
  <c r="V57" i="30"/>
  <c r="N57" i="30"/>
  <c r="O57" i="30" s="1"/>
  <c r="P57" i="30" s="1"/>
  <c r="Q57" i="30" s="1"/>
  <c r="R57" i="30" s="1"/>
  <c r="X56" i="30" a="1"/>
  <c r="X56" i="30" s="1"/>
  <c r="W56" i="30" a="1"/>
  <c r="W56" i="30" s="1"/>
  <c r="Y56" i="30" a="1"/>
  <c r="Y56" i="30" s="1"/>
  <c r="S55" i="29"/>
  <c r="W55" i="29" a="1"/>
  <c r="W55" i="29" s="1"/>
  <c r="V57" i="28"/>
  <c r="N57" i="28"/>
  <c r="X56" i="28" a="1"/>
  <c r="X56" i="28" s="1"/>
  <c r="W56" i="28" a="1"/>
  <c r="W56" i="28" s="1"/>
  <c r="Y56" i="28" a="1"/>
  <c r="Y56" i="28" s="1"/>
  <c r="R55" i="27"/>
  <c r="R55" i="26"/>
  <c r="M59" i="25"/>
  <c r="V58" i="25"/>
  <c r="Y57" i="25" a="1"/>
  <c r="Y57" i="25" s="1"/>
  <c r="W59" i="24" a="1"/>
  <c r="W59" i="24" s="1"/>
  <c r="S59" i="24"/>
  <c r="X59" i="24" a="1"/>
  <c r="X59" i="24" s="1"/>
  <c r="Y59" i="24" a="1"/>
  <c r="Y59" i="24" s="1"/>
  <c r="V56" i="23"/>
  <c r="M57" i="23"/>
  <c r="S57" i="39" l="1"/>
  <c r="X57" i="39" a="1"/>
  <c r="X57" i="39" s="1"/>
  <c r="W57" i="39" a="1"/>
  <c r="W57" i="39" s="1"/>
  <c r="O57" i="38"/>
  <c r="P57" i="38" s="1"/>
  <c r="Q57" i="38" s="1"/>
  <c r="R57" i="38" s="1"/>
  <c r="W58" i="37" a="1"/>
  <c r="W58" i="37" s="1"/>
  <c r="X58" i="37" a="1"/>
  <c r="X58" i="37" s="1"/>
  <c r="Y58" i="37" a="1"/>
  <c r="Y58" i="37" s="1"/>
  <c r="N59" i="37"/>
  <c r="O59" i="37" s="1"/>
  <c r="P59" i="37" s="1"/>
  <c r="Q59" i="37" s="1"/>
  <c r="R59" i="37" s="1"/>
  <c r="V59" i="37"/>
  <c r="S57" i="36"/>
  <c r="X57" i="36" a="1"/>
  <c r="X57" i="36" s="1"/>
  <c r="Y57" i="36" a="1"/>
  <c r="Y57" i="36" s="1"/>
  <c r="W57" i="36" a="1"/>
  <c r="W57" i="36" s="1"/>
  <c r="M57" i="35"/>
  <c r="V56" i="35"/>
  <c r="W55" i="35" a="1"/>
  <c r="W55" i="35" s="1"/>
  <c r="Y55" i="35" a="1"/>
  <c r="Y55" i="35" s="1"/>
  <c r="X55" i="35" a="1"/>
  <c r="X55" i="35" s="1"/>
  <c r="S57" i="34"/>
  <c r="X57" i="34" a="1"/>
  <c r="X57" i="34" s="1"/>
  <c r="W57" i="34" a="1"/>
  <c r="W57" i="34" s="1"/>
  <c r="M57" i="33"/>
  <c r="V56" i="33"/>
  <c r="W55" i="33" a="1"/>
  <c r="W55" i="33" s="1"/>
  <c r="Y55" i="33" a="1"/>
  <c r="Y55" i="33" s="1"/>
  <c r="O57" i="32"/>
  <c r="V56" i="31"/>
  <c r="M57" i="31"/>
  <c r="W55" i="31" a="1"/>
  <c r="W55" i="31" s="1"/>
  <c r="Y55" i="31" a="1"/>
  <c r="Y55" i="31" s="1"/>
  <c r="X55" i="31" a="1"/>
  <c r="X55" i="31" s="1"/>
  <c r="S57" i="30"/>
  <c r="W57" i="30" s="1" a="1"/>
  <c r="W57" i="30" s="1"/>
  <c r="M57" i="29"/>
  <c r="V56" i="29"/>
  <c r="Y55" i="29" a="1"/>
  <c r="Y55" i="29" s="1"/>
  <c r="X55" i="29" a="1"/>
  <c r="X55" i="29" s="1"/>
  <c r="O57" i="28"/>
  <c r="P57" i="28" s="1"/>
  <c r="Q57" i="28" s="1"/>
  <c r="R57" i="28" s="1"/>
  <c r="W55" i="27" a="1"/>
  <c r="W55" i="27" s="1"/>
  <c r="Y55" i="27" a="1"/>
  <c r="Y55" i="27" s="1"/>
  <c r="X55" i="27" a="1"/>
  <c r="X55" i="27" s="1"/>
  <c r="S55" i="27"/>
  <c r="W55" i="26" a="1"/>
  <c r="W55" i="26" s="1"/>
  <c r="X55" i="26" a="1"/>
  <c r="X55" i="26" s="1"/>
  <c r="S55" i="26"/>
  <c r="X58" i="25" a="1"/>
  <c r="X58" i="25" s="1"/>
  <c r="W58" i="25" a="1"/>
  <c r="W58" i="25" s="1"/>
  <c r="Y58" i="25" a="1"/>
  <c r="Y58" i="25" s="1"/>
  <c r="N59" i="25"/>
  <c r="O59" i="25" s="1"/>
  <c r="P59" i="25" s="1"/>
  <c r="Q59" i="25" s="1"/>
  <c r="R59" i="25" s="1"/>
  <c r="V59" i="25"/>
  <c r="M61" i="24"/>
  <c r="V60" i="24"/>
  <c r="V57" i="23"/>
  <c r="N57" i="23"/>
  <c r="X56" i="23" a="1"/>
  <c r="X56" i="23" s="1"/>
  <c r="Y56" i="23" a="1"/>
  <c r="Y56" i="23" s="1"/>
  <c r="W56" i="23" a="1"/>
  <c r="W56" i="23" s="1"/>
  <c r="V58" i="39" l="1"/>
  <c r="M59" i="39"/>
  <c r="Y57" i="39" a="1"/>
  <c r="Y57" i="39" s="1"/>
  <c r="S57" i="38"/>
  <c r="X57" i="38" s="1" a="1"/>
  <c r="X57" i="38" s="1"/>
  <c r="W57" i="38" a="1"/>
  <c r="W57" i="38" s="1"/>
  <c r="Y57" i="38" a="1"/>
  <c r="Y57" i="38" s="1"/>
  <c r="S59" i="37"/>
  <c r="X59" i="37" a="1"/>
  <c r="X59" i="37" s="1"/>
  <c r="V58" i="36"/>
  <c r="M59" i="36"/>
  <c r="W56" i="35" a="1"/>
  <c r="W56" i="35" s="1"/>
  <c r="X56" i="35" a="1"/>
  <c r="X56" i="35" s="1"/>
  <c r="Y56" i="35" a="1"/>
  <c r="Y56" i="35" s="1"/>
  <c r="V57" i="35"/>
  <c r="N57" i="35"/>
  <c r="O57" i="35" s="1"/>
  <c r="P57" i="35" s="1"/>
  <c r="Q57" i="35" s="1"/>
  <c r="R57" i="35" s="1"/>
  <c r="M59" i="34"/>
  <c r="V58" i="34"/>
  <c r="Y57" i="34" a="1"/>
  <c r="Y57" i="34" s="1"/>
  <c r="X56" i="33" a="1"/>
  <c r="X56" i="33" s="1"/>
  <c r="Y56" i="33" a="1"/>
  <c r="Y56" i="33" s="1"/>
  <c r="W56" i="33" a="1"/>
  <c r="W56" i="33" s="1"/>
  <c r="V57" i="33"/>
  <c r="N57" i="33"/>
  <c r="P57" i="32"/>
  <c r="Y56" i="31" a="1"/>
  <c r="Y56" i="31" s="1"/>
  <c r="X56" i="31" a="1"/>
  <c r="X56" i="31" s="1"/>
  <c r="W56" i="31" a="1"/>
  <c r="W56" i="31" s="1"/>
  <c r="V57" i="31"/>
  <c r="N57" i="31"/>
  <c r="O57" i="31" s="1"/>
  <c r="P57" i="31" s="1"/>
  <c r="Q57" i="31" s="1"/>
  <c r="R57" i="31" s="1"/>
  <c r="V58" i="30"/>
  <c r="M59" i="30"/>
  <c r="Y57" i="30" a="1"/>
  <c r="Y57" i="30" s="1"/>
  <c r="X57" i="30" a="1"/>
  <c r="X57" i="30" s="1"/>
  <c r="N57" i="29"/>
  <c r="V57" i="29"/>
  <c r="Y56" i="29" a="1"/>
  <c r="Y56" i="29" s="1"/>
  <c r="X56" i="29" a="1"/>
  <c r="X56" i="29" s="1"/>
  <c r="W56" i="29" a="1"/>
  <c r="W56" i="29" s="1"/>
  <c r="S57" i="28"/>
  <c r="W57" i="28" a="1"/>
  <c r="W57" i="28" s="1"/>
  <c r="M57" i="27"/>
  <c r="V56" i="27"/>
  <c r="M57" i="26"/>
  <c r="V56" i="26"/>
  <c r="Y55" i="26" a="1"/>
  <c r="Y55" i="26" s="1"/>
  <c r="S59" i="25"/>
  <c r="Y60" i="24" a="1"/>
  <c r="Y60" i="24" s="1"/>
  <c r="X60" i="24" a="1"/>
  <c r="X60" i="24" s="1"/>
  <c r="W60" i="24" a="1"/>
  <c r="W60" i="24" s="1"/>
  <c r="V61" i="24"/>
  <c r="N61" i="24"/>
  <c r="O61" i="24" s="1"/>
  <c r="P61" i="24" s="1"/>
  <c r="Q61" i="24" s="1"/>
  <c r="R61" i="24" s="1"/>
  <c r="O57" i="23"/>
  <c r="P57" i="23" s="1"/>
  <c r="Q57" i="23" s="1"/>
  <c r="R57" i="23" s="1"/>
  <c r="X58" i="39" l="1" a="1"/>
  <c r="X58" i="39" s="1"/>
  <c r="Y58" i="39" a="1"/>
  <c r="Y58" i="39" s="1"/>
  <c r="W58" i="39" a="1"/>
  <c r="W58" i="39" s="1"/>
  <c r="N59" i="39"/>
  <c r="O59" i="39" s="1"/>
  <c r="P59" i="39" s="1"/>
  <c r="Q59" i="39" s="1"/>
  <c r="R59" i="39" s="1"/>
  <c r="V59" i="39"/>
  <c r="V58" i="38"/>
  <c r="M59" i="38"/>
  <c r="V60" i="37"/>
  <c r="M61" i="37"/>
  <c r="W59" i="37" a="1"/>
  <c r="W59" i="37" s="1"/>
  <c r="Y59" i="37" a="1"/>
  <c r="Y59" i="37" s="1"/>
  <c r="V59" i="36"/>
  <c r="N59" i="36"/>
  <c r="O59" i="36" s="1"/>
  <c r="P59" i="36" s="1"/>
  <c r="Q59" i="36" s="1"/>
  <c r="R59" i="36" s="1"/>
  <c r="X58" i="36" a="1"/>
  <c r="X58" i="36" s="1"/>
  <c r="Y58" i="36" a="1"/>
  <c r="Y58" i="36" s="1"/>
  <c r="W58" i="36" a="1"/>
  <c r="W58" i="36" s="1"/>
  <c r="Y57" i="35" a="1"/>
  <c r="Y57" i="35" s="1"/>
  <c r="S57" i="35"/>
  <c r="X58" i="34" a="1"/>
  <c r="X58" i="34" s="1"/>
  <c r="Y58" i="34" a="1"/>
  <c r="Y58" i="34" s="1"/>
  <c r="W58" i="34" a="1"/>
  <c r="W58" i="34" s="1"/>
  <c r="N59" i="34"/>
  <c r="O59" i="34" s="1"/>
  <c r="P59" i="34" s="1"/>
  <c r="Q59" i="34" s="1"/>
  <c r="R59" i="34" s="1"/>
  <c r="V59" i="34"/>
  <c r="O57" i="33"/>
  <c r="Q57" i="32"/>
  <c r="S57" i="31"/>
  <c r="N59" i="30"/>
  <c r="O59" i="30" s="1"/>
  <c r="P59" i="30" s="1"/>
  <c r="Q59" i="30" s="1"/>
  <c r="R59" i="30" s="1"/>
  <c r="V59" i="30"/>
  <c r="Y58" i="30" a="1"/>
  <c r="Y58" i="30" s="1"/>
  <c r="X58" i="30" a="1"/>
  <c r="X58" i="30" s="1"/>
  <c r="W58" i="30" a="1"/>
  <c r="W58" i="30" s="1"/>
  <c r="O57" i="29"/>
  <c r="P57" i="29" s="1"/>
  <c r="Q57" i="29" s="1"/>
  <c r="R57" i="29" s="1"/>
  <c r="M59" i="28"/>
  <c r="V58" i="28"/>
  <c r="Y57" i="28" a="1"/>
  <c r="Y57" i="28" s="1"/>
  <c r="X57" i="28" a="1"/>
  <c r="X57" i="28" s="1"/>
  <c r="Y56" i="27" a="1"/>
  <c r="Y56" i="27" s="1"/>
  <c r="W56" i="27" a="1"/>
  <c r="W56" i="27" s="1"/>
  <c r="X56" i="27" a="1"/>
  <c r="X56" i="27" s="1"/>
  <c r="N57" i="27"/>
  <c r="O57" i="27" s="1"/>
  <c r="P57" i="27" s="1"/>
  <c r="Q57" i="27" s="1"/>
  <c r="R57" i="27" s="1"/>
  <c r="V57" i="27"/>
  <c r="Y56" i="26" a="1"/>
  <c r="Y56" i="26" s="1"/>
  <c r="W56" i="26" a="1"/>
  <c r="W56" i="26" s="1"/>
  <c r="X56" i="26" a="1"/>
  <c r="X56" i="26" s="1"/>
  <c r="N57" i="26"/>
  <c r="O57" i="26" s="1"/>
  <c r="P57" i="26" s="1"/>
  <c r="Q57" i="26" s="1"/>
  <c r="R57" i="26" s="1"/>
  <c r="V57" i="26"/>
  <c r="V60" i="25"/>
  <c r="M61" i="25"/>
  <c r="X59" i="25" a="1"/>
  <c r="X59" i="25" s="1"/>
  <c r="W59" i="25" a="1"/>
  <c r="W59" i="25" s="1"/>
  <c r="Y59" i="25" a="1"/>
  <c r="Y59" i="25" s="1"/>
  <c r="W61" i="24" a="1"/>
  <c r="W61" i="24" s="1"/>
  <c r="X61" i="24" a="1"/>
  <c r="X61" i="24" s="1"/>
  <c r="S61" i="24"/>
  <c r="Y61" i="24" a="1"/>
  <c r="Y61" i="24" s="1"/>
  <c r="S57" i="23"/>
  <c r="Y57" i="23" s="1" a="1"/>
  <c r="Y57" i="23" s="1"/>
  <c r="X57" i="23" a="1"/>
  <c r="X57" i="23" s="1"/>
  <c r="S59" i="39" l="1"/>
  <c r="V59" i="38"/>
  <c r="N59" i="38"/>
  <c r="O59" i="38" s="1"/>
  <c r="P59" i="38" s="1"/>
  <c r="Q59" i="38" s="1"/>
  <c r="R59" i="38" s="1"/>
  <c r="W58" i="38" a="1"/>
  <c r="W58" i="38" s="1"/>
  <c r="Y58" i="38" a="1"/>
  <c r="Y58" i="38" s="1"/>
  <c r="X58" i="38" a="1"/>
  <c r="X58" i="38" s="1"/>
  <c r="V61" i="37"/>
  <c r="N61" i="37"/>
  <c r="O61" i="37" s="1"/>
  <c r="P61" i="37" s="1"/>
  <c r="Q61" i="37" s="1"/>
  <c r="R61" i="37" s="1"/>
  <c r="X60" i="37" a="1"/>
  <c r="X60" i="37" s="1"/>
  <c r="W60" i="37" a="1"/>
  <c r="W60" i="37" s="1"/>
  <c r="Y60" i="37" a="1"/>
  <c r="Y60" i="37" s="1"/>
  <c r="S59" i="36"/>
  <c r="W59" i="36" s="1" a="1"/>
  <c r="W59" i="36" s="1"/>
  <c r="M59" i="35"/>
  <c r="V58" i="35"/>
  <c r="X57" i="35" a="1"/>
  <c r="X57" i="35" s="1"/>
  <c r="W57" i="35" a="1"/>
  <c r="W57" i="35" s="1"/>
  <c r="S59" i="34"/>
  <c r="X59" i="34" s="1" a="1"/>
  <c r="X59" i="34" s="1"/>
  <c r="P57" i="33"/>
  <c r="R57" i="32"/>
  <c r="M59" i="31"/>
  <c r="V58" i="31"/>
  <c r="W57" i="31" a="1"/>
  <c r="W57" i="31" s="1"/>
  <c r="X57" i="31" a="1"/>
  <c r="X57" i="31" s="1"/>
  <c r="Y57" i="31" a="1"/>
  <c r="Y57" i="31" s="1"/>
  <c r="S59" i="30"/>
  <c r="X59" i="30" a="1"/>
  <c r="X59" i="30" s="1"/>
  <c r="S57" i="29"/>
  <c r="Y57" i="29" a="1"/>
  <c r="Y57" i="29" s="1"/>
  <c r="V59" i="28"/>
  <c r="N59" i="28"/>
  <c r="O59" i="28" s="1"/>
  <c r="P59" i="28" s="1"/>
  <c r="Q59" i="28" s="1"/>
  <c r="R59" i="28" s="1"/>
  <c r="W58" i="28" a="1"/>
  <c r="W58" i="28" s="1"/>
  <c r="X58" i="28" a="1"/>
  <c r="X58" i="28" s="1"/>
  <c r="Y58" i="28" a="1"/>
  <c r="Y58" i="28" s="1"/>
  <c r="S57" i="27"/>
  <c r="X57" i="27" a="1"/>
  <c r="X57" i="27" s="1"/>
  <c r="S57" i="26"/>
  <c r="Y57" i="26" s="1" a="1"/>
  <c r="Y57" i="26" s="1"/>
  <c r="X57" i="26" a="1"/>
  <c r="X57" i="26" s="1"/>
  <c r="V61" i="25"/>
  <c r="N61" i="25"/>
  <c r="O61" i="25" s="1"/>
  <c r="P61" i="25" s="1"/>
  <c r="Q61" i="25" s="1"/>
  <c r="R61" i="25" s="1"/>
  <c r="W60" i="25" a="1"/>
  <c r="W60" i="25" s="1"/>
  <c r="Y60" i="25" a="1"/>
  <c r="Y60" i="25" s="1"/>
  <c r="X60" i="25" a="1"/>
  <c r="X60" i="25" s="1"/>
  <c r="V62" i="24"/>
  <c r="M63" i="24"/>
  <c r="W57" i="23" a="1"/>
  <c r="W57" i="23" s="1"/>
  <c r="V58" i="23"/>
  <c r="M59" i="23"/>
  <c r="M61" i="39" l="1"/>
  <c r="V60" i="39"/>
  <c r="W59" i="39" a="1"/>
  <c r="W59" i="39" s="1"/>
  <c r="X59" i="39" a="1"/>
  <c r="X59" i="39" s="1"/>
  <c r="Y59" i="39" a="1"/>
  <c r="Y59" i="39" s="1"/>
  <c r="S59" i="38"/>
  <c r="Y59" i="38" a="1"/>
  <c r="Y59" i="38" s="1"/>
  <c r="S61" i="37"/>
  <c r="M61" i="36"/>
  <c r="V60" i="36"/>
  <c r="X59" i="36" a="1"/>
  <c r="X59" i="36" s="1"/>
  <c r="Y59" i="36" a="1"/>
  <c r="Y59" i="36" s="1"/>
  <c r="Y58" i="35" a="1"/>
  <c r="Y58" i="35" s="1"/>
  <c r="X58" i="35" a="1"/>
  <c r="X58" i="35" s="1"/>
  <c r="W58" i="35" a="1"/>
  <c r="W58" i="35" s="1"/>
  <c r="V59" i="35"/>
  <c r="N59" i="35"/>
  <c r="O59" i="35" s="1"/>
  <c r="P59" i="35" s="1"/>
  <c r="Q59" i="35" s="1"/>
  <c r="R59" i="35" s="1"/>
  <c r="Y59" i="34" a="1"/>
  <c r="Y59" i="34" s="1"/>
  <c r="M61" i="34"/>
  <c r="V60" i="34"/>
  <c r="W59" i="34" a="1"/>
  <c r="W59" i="34" s="1"/>
  <c r="Q57" i="33"/>
  <c r="S57" i="32"/>
  <c r="X57" i="32" s="1" a="1"/>
  <c r="X57" i="32" s="1"/>
  <c r="W57" i="32" a="1"/>
  <c r="W57" i="32" s="1"/>
  <c r="X58" i="31" a="1"/>
  <c r="X58" i="31" s="1"/>
  <c r="W58" i="31" a="1"/>
  <c r="W58" i="31" s="1"/>
  <c r="Y58" i="31" a="1"/>
  <c r="Y58" i="31" s="1"/>
  <c r="V59" i="31"/>
  <c r="N59" i="31"/>
  <c r="O59" i="31" s="1"/>
  <c r="P59" i="31" s="1"/>
  <c r="Q59" i="31" s="1"/>
  <c r="R59" i="31" s="1"/>
  <c r="V60" i="30"/>
  <c r="M61" i="30"/>
  <c r="W59" i="30" a="1"/>
  <c r="W59" i="30" s="1"/>
  <c r="Y59" i="30" a="1"/>
  <c r="Y59" i="30" s="1"/>
  <c r="M59" i="29"/>
  <c r="V58" i="29"/>
  <c r="W57" i="29" a="1"/>
  <c r="W57" i="29" s="1"/>
  <c r="X57" i="29" a="1"/>
  <c r="X57" i="29" s="1"/>
  <c r="X59" i="28" a="1"/>
  <c r="X59" i="28" s="1"/>
  <c r="S59" i="28"/>
  <c r="W59" i="28" a="1"/>
  <c r="W59" i="28" s="1"/>
  <c r="Y59" i="28" a="1"/>
  <c r="Y59" i="28" s="1"/>
  <c r="V58" i="27"/>
  <c r="M59" i="27"/>
  <c r="W57" i="27" a="1"/>
  <c r="W57" i="27" s="1"/>
  <c r="Y57" i="27" a="1"/>
  <c r="Y57" i="27" s="1"/>
  <c r="W57" i="26" a="1"/>
  <c r="W57" i="26" s="1"/>
  <c r="V58" i="26"/>
  <c r="M59" i="26"/>
  <c r="S61" i="25"/>
  <c r="Y61" i="25" s="1" a="1"/>
  <c r="Y61" i="25" s="1"/>
  <c r="W61" i="25" a="1"/>
  <c r="W61" i="25" s="1"/>
  <c r="V63" i="24"/>
  <c r="N63" i="24"/>
  <c r="O63" i="24" s="1"/>
  <c r="P63" i="24" s="1"/>
  <c r="Q63" i="24" s="1"/>
  <c r="R63" i="24" s="1"/>
  <c r="X62" i="24" a="1"/>
  <c r="X62" i="24" s="1"/>
  <c r="W62" i="24" a="1"/>
  <c r="W62" i="24" s="1"/>
  <c r="Y62" i="24" a="1"/>
  <c r="Y62" i="24" s="1"/>
  <c r="W58" i="23" a="1"/>
  <c r="W58" i="23" s="1"/>
  <c r="X58" i="23" a="1"/>
  <c r="X58" i="23" s="1"/>
  <c r="Y58" i="23" a="1"/>
  <c r="Y58" i="23" s="1"/>
  <c r="V59" i="23"/>
  <c r="N59" i="23"/>
  <c r="O59" i="23" s="1"/>
  <c r="P59" i="23" s="1"/>
  <c r="Q59" i="23" s="1"/>
  <c r="R59" i="23" s="1"/>
  <c r="X60" i="39" l="1" a="1"/>
  <c r="X60" i="39" s="1"/>
  <c r="W60" i="39" a="1"/>
  <c r="W60" i="39" s="1"/>
  <c r="Y60" i="39" a="1"/>
  <c r="Y60" i="39" s="1"/>
  <c r="V61" i="39"/>
  <c r="N61" i="39"/>
  <c r="O61" i="39" s="1"/>
  <c r="P61" i="39" s="1"/>
  <c r="Q61" i="39" s="1"/>
  <c r="R61" i="39" s="1"/>
  <c r="M61" i="38"/>
  <c r="V60" i="38"/>
  <c r="X59" i="38" a="1"/>
  <c r="X59" i="38" s="1"/>
  <c r="W59" i="38" a="1"/>
  <c r="W59" i="38" s="1"/>
  <c r="V62" i="37"/>
  <c r="M63" i="37"/>
  <c r="Y61" i="37" a="1"/>
  <c r="Y61" i="37" s="1"/>
  <c r="W61" i="37" a="1"/>
  <c r="W61" i="37" s="1"/>
  <c r="X61" i="37" a="1"/>
  <c r="X61" i="37" s="1"/>
  <c r="Y60" i="36" a="1"/>
  <c r="Y60" i="36" s="1"/>
  <c r="W60" i="36" a="1"/>
  <c r="W60" i="36" s="1"/>
  <c r="X60" i="36" a="1"/>
  <c r="X60" i="36" s="1"/>
  <c r="V61" i="36"/>
  <c r="N61" i="36"/>
  <c r="O61" i="36" s="1"/>
  <c r="P61" i="36" s="1"/>
  <c r="Q61" i="36" s="1"/>
  <c r="R61" i="36" s="1"/>
  <c r="S59" i="35"/>
  <c r="X59" i="35" a="1"/>
  <c r="X59" i="35" s="1"/>
  <c r="Y60" i="34" a="1"/>
  <c r="Y60" i="34" s="1"/>
  <c r="X60" i="34" a="1"/>
  <c r="X60" i="34" s="1"/>
  <c r="W60" i="34" a="1"/>
  <c r="W60" i="34" s="1"/>
  <c r="V61" i="34"/>
  <c r="N61" i="34"/>
  <c r="O61" i="34" s="1"/>
  <c r="P61" i="34" s="1"/>
  <c r="Q61" i="34" s="1"/>
  <c r="R61" i="34" s="1"/>
  <c r="R57" i="33"/>
  <c r="V58" i="32"/>
  <c r="M59" i="32"/>
  <c r="Y57" i="32" a="1"/>
  <c r="Y57" i="32" s="1"/>
  <c r="S59" i="31"/>
  <c r="V61" i="30"/>
  <c r="N61" i="30"/>
  <c r="O61" i="30" s="1"/>
  <c r="P61" i="30" s="1"/>
  <c r="Q61" i="30" s="1"/>
  <c r="R61" i="30" s="1"/>
  <c r="W60" i="30" a="1"/>
  <c r="W60" i="30" s="1"/>
  <c r="Y60" i="30" a="1"/>
  <c r="Y60" i="30" s="1"/>
  <c r="X60" i="30" a="1"/>
  <c r="X60" i="30" s="1"/>
  <c r="X58" i="29" a="1"/>
  <c r="X58" i="29" s="1"/>
  <c r="Y58" i="29" a="1"/>
  <c r="Y58" i="29" s="1"/>
  <c r="W58" i="29" a="1"/>
  <c r="W58" i="29" s="1"/>
  <c r="V59" i="29"/>
  <c r="N59" i="29"/>
  <c r="O59" i="29" s="1"/>
  <c r="P59" i="29" s="1"/>
  <c r="Q59" i="29" s="1"/>
  <c r="R59" i="29" s="1"/>
  <c r="M61" i="28"/>
  <c r="V60" i="28"/>
  <c r="N59" i="27"/>
  <c r="O59" i="27" s="1"/>
  <c r="P59" i="27" s="1"/>
  <c r="Q59" i="27" s="1"/>
  <c r="R59" i="27" s="1"/>
  <c r="V59" i="27"/>
  <c r="W58" i="27" a="1"/>
  <c r="W58" i="27" s="1"/>
  <c r="Y58" i="27" a="1"/>
  <c r="Y58" i="27" s="1"/>
  <c r="X58" i="27" a="1"/>
  <c r="X58" i="27" s="1"/>
  <c r="V59" i="26"/>
  <c r="N59" i="26"/>
  <c r="O59" i="26" s="1"/>
  <c r="P59" i="26" s="1"/>
  <c r="Q59" i="26" s="1"/>
  <c r="R59" i="26" s="1"/>
  <c r="W58" i="26" a="1"/>
  <c r="W58" i="26" s="1"/>
  <c r="Y58" i="26" a="1"/>
  <c r="Y58" i="26" s="1"/>
  <c r="X58" i="26" a="1"/>
  <c r="X58" i="26" s="1"/>
  <c r="V62" i="25"/>
  <c r="M63" i="25"/>
  <c r="X61" i="25" a="1"/>
  <c r="X61" i="25" s="1"/>
  <c r="S63" i="24"/>
  <c r="S59" i="23"/>
  <c r="X59" i="23" a="1"/>
  <c r="X59" i="23" s="1"/>
  <c r="S61" i="39" l="1"/>
  <c r="X61" i="39" a="1"/>
  <c r="X61" i="39" s="1"/>
  <c r="W61" i="39" a="1"/>
  <c r="W61" i="39" s="1"/>
  <c r="Y61" i="39" a="1"/>
  <c r="Y61" i="39" s="1"/>
  <c r="Y60" i="38" a="1"/>
  <c r="Y60" i="38" s="1"/>
  <c r="X60" i="38" a="1"/>
  <c r="X60" i="38" s="1"/>
  <c r="W60" i="38" a="1"/>
  <c r="W60" i="38" s="1"/>
  <c r="V61" i="38"/>
  <c r="N61" i="38"/>
  <c r="O61" i="38" s="1"/>
  <c r="P61" i="38" s="1"/>
  <c r="Q61" i="38" s="1"/>
  <c r="R61" i="38" s="1"/>
  <c r="N63" i="37"/>
  <c r="O63" i="37" s="1"/>
  <c r="P63" i="37" s="1"/>
  <c r="Q63" i="37" s="1"/>
  <c r="R63" i="37" s="1"/>
  <c r="V63" i="37"/>
  <c r="Y62" i="37" a="1"/>
  <c r="Y62" i="37" s="1"/>
  <c r="W62" i="37" a="1"/>
  <c r="W62" i="37" s="1"/>
  <c r="X62" i="37" a="1"/>
  <c r="X62" i="37" s="1"/>
  <c r="S61" i="36"/>
  <c r="V60" i="35"/>
  <c r="M61" i="35"/>
  <c r="Y59" i="35" a="1"/>
  <c r="Y59" i="35" s="1"/>
  <c r="W59" i="35" a="1"/>
  <c r="W59" i="35" s="1"/>
  <c r="S61" i="34"/>
  <c r="X61" i="34" s="1" a="1"/>
  <c r="X61" i="34" s="1"/>
  <c r="Y61" i="34" a="1"/>
  <c r="Y61" i="34" s="1"/>
  <c r="S57" i="33"/>
  <c r="X57" i="33" a="1"/>
  <c r="X57" i="33" s="1"/>
  <c r="V59" i="32"/>
  <c r="N59" i="32"/>
  <c r="O59" i="32" s="1"/>
  <c r="P59" i="32" s="1"/>
  <c r="Q59" i="32" s="1"/>
  <c r="R59" i="32" s="1"/>
  <c r="X58" i="32" a="1"/>
  <c r="X58" i="32" s="1"/>
  <c r="Y58" i="32" a="1"/>
  <c r="Y58" i="32" s="1"/>
  <c r="W58" i="32" a="1"/>
  <c r="W58" i="32" s="1"/>
  <c r="M61" i="31"/>
  <c r="V60" i="31"/>
  <c r="Y59" i="31" a="1"/>
  <c r="Y59" i="31" s="1"/>
  <c r="X59" i="31" a="1"/>
  <c r="X59" i="31" s="1"/>
  <c r="W59" i="31" a="1"/>
  <c r="W59" i="31" s="1"/>
  <c r="S61" i="30"/>
  <c r="W61" i="30" s="1" a="1"/>
  <c r="W61" i="30" s="1"/>
  <c r="X61" i="30" a="1"/>
  <c r="X61" i="30" s="1"/>
  <c r="Y61" i="30" a="1"/>
  <c r="Y61" i="30" s="1"/>
  <c r="S59" i="29"/>
  <c r="W59" i="29" s="1" a="1"/>
  <c r="W59" i="29" s="1"/>
  <c r="X59" i="29" a="1"/>
  <c r="X59" i="29" s="1"/>
  <c r="Y60" i="28" a="1"/>
  <c r="Y60" i="28" s="1"/>
  <c r="X60" i="28" a="1"/>
  <c r="X60" i="28" s="1"/>
  <c r="W60" i="28" a="1"/>
  <c r="W60" i="28" s="1"/>
  <c r="N61" i="28"/>
  <c r="O61" i="28" s="1"/>
  <c r="P61" i="28" s="1"/>
  <c r="Q61" i="28" s="1"/>
  <c r="R61" i="28" s="1"/>
  <c r="V61" i="28"/>
  <c r="S59" i="27"/>
  <c r="X59" i="27" s="1" a="1"/>
  <c r="X59" i="27" s="1"/>
  <c r="X59" i="26" a="1"/>
  <c r="X59" i="26" s="1"/>
  <c r="S59" i="26"/>
  <c r="V63" i="25"/>
  <c r="N63" i="25"/>
  <c r="O63" i="25" s="1"/>
  <c r="P63" i="25" s="1"/>
  <c r="Q63" i="25" s="1"/>
  <c r="R63" i="25" s="1"/>
  <c r="W62" i="25" a="1"/>
  <c r="W62" i="25" s="1"/>
  <c r="Y62" i="25" a="1"/>
  <c r="Y62" i="25" s="1"/>
  <c r="X62" i="25" a="1"/>
  <c r="X62" i="25" s="1"/>
  <c r="M65" i="24"/>
  <c r="V64" i="24"/>
  <c r="Y63" i="24" a="1"/>
  <c r="Y63" i="24" s="1"/>
  <c r="W63" i="24" a="1"/>
  <c r="W63" i="24" s="1"/>
  <c r="X63" i="24" a="1"/>
  <c r="X63" i="24" s="1"/>
  <c r="V60" i="23"/>
  <c r="M61" i="23"/>
  <c r="Y59" i="23" a="1"/>
  <c r="Y59" i="23" s="1"/>
  <c r="W59" i="23" a="1"/>
  <c r="W59" i="23" s="1"/>
  <c r="V62" i="39" l="1"/>
  <c r="M63" i="39"/>
  <c r="S61" i="38"/>
  <c r="X61" i="38" a="1"/>
  <c r="X61" i="38" s="1"/>
  <c r="X63" i="37" a="1"/>
  <c r="X63" i="37" s="1"/>
  <c r="S63" i="37"/>
  <c r="W63" i="37" a="1"/>
  <c r="W63" i="37" s="1"/>
  <c r="M63" i="36"/>
  <c r="V62" i="36"/>
  <c r="X61" i="36" a="1"/>
  <c r="X61" i="36" s="1"/>
  <c r="Y61" i="36" a="1"/>
  <c r="Y61" i="36" s="1"/>
  <c r="W61" i="36" a="1"/>
  <c r="W61" i="36" s="1"/>
  <c r="N61" i="35"/>
  <c r="O61" i="35" s="1"/>
  <c r="P61" i="35" s="1"/>
  <c r="Q61" i="35" s="1"/>
  <c r="R61" i="35" s="1"/>
  <c r="V61" i="35"/>
  <c r="Y60" i="35" a="1"/>
  <c r="Y60" i="35" s="1"/>
  <c r="W60" i="35" a="1"/>
  <c r="W60" i="35" s="1"/>
  <c r="X60" i="35" a="1"/>
  <c r="X60" i="35" s="1"/>
  <c r="V62" i="34"/>
  <c r="M63" i="34"/>
  <c r="W61" i="34" a="1"/>
  <c r="W61" i="34" s="1"/>
  <c r="M59" i="33"/>
  <c r="V58" i="33"/>
  <c r="Y57" i="33" a="1"/>
  <c r="Y57" i="33" s="1"/>
  <c r="W57" i="33" a="1"/>
  <c r="W57" i="33" s="1"/>
  <c r="S59" i="32"/>
  <c r="X60" i="31" a="1"/>
  <c r="X60" i="31" s="1"/>
  <c r="Y60" i="31" a="1"/>
  <c r="Y60" i="31" s="1"/>
  <c r="W60" i="31" a="1"/>
  <c r="W60" i="31" s="1"/>
  <c r="N61" i="31"/>
  <c r="O61" i="31" s="1"/>
  <c r="P61" i="31" s="1"/>
  <c r="Q61" i="31" s="1"/>
  <c r="R61" i="31" s="1"/>
  <c r="V61" i="31"/>
  <c r="V62" i="30"/>
  <c r="M63" i="30"/>
  <c r="V60" i="29"/>
  <c r="M61" i="29"/>
  <c r="Y59" i="29" a="1"/>
  <c r="Y59" i="29" s="1"/>
  <c r="Y61" i="28" a="1"/>
  <c r="Y61" i="28" s="1"/>
  <c r="W61" i="28" a="1"/>
  <c r="W61" i="28" s="1"/>
  <c r="S61" i="28"/>
  <c r="X61" i="28" a="1"/>
  <c r="X61" i="28" s="1"/>
  <c r="W59" i="27" a="1"/>
  <c r="W59" i="27" s="1"/>
  <c r="M61" i="27"/>
  <c r="V60" i="27"/>
  <c r="Y59" i="27" a="1"/>
  <c r="Y59" i="27" s="1"/>
  <c r="V60" i="26"/>
  <c r="M61" i="26"/>
  <c r="Y59" i="26" a="1"/>
  <c r="Y59" i="26" s="1"/>
  <c r="W59" i="26" a="1"/>
  <c r="W59" i="26" s="1"/>
  <c r="S63" i="25"/>
  <c r="X63" i="25" a="1"/>
  <c r="X63" i="25" s="1"/>
  <c r="W64" i="24" a="1"/>
  <c r="W64" i="24" s="1"/>
  <c r="X64" i="24" a="1"/>
  <c r="X64" i="24" s="1"/>
  <c r="Y64" i="24" a="1"/>
  <c r="Y64" i="24" s="1"/>
  <c r="V65" i="24"/>
  <c r="N65" i="24"/>
  <c r="O65" i="24" s="1"/>
  <c r="P65" i="24" s="1"/>
  <c r="Q65" i="24" s="1"/>
  <c r="R65" i="24" s="1"/>
  <c r="V61" i="23"/>
  <c r="N61" i="23"/>
  <c r="O61" i="23" s="1"/>
  <c r="P61" i="23" s="1"/>
  <c r="Q61" i="23" s="1"/>
  <c r="R61" i="23" s="1"/>
  <c r="W60" i="23" a="1"/>
  <c r="W60" i="23" s="1"/>
  <c r="Y60" i="23" a="1"/>
  <c r="Y60" i="23" s="1"/>
  <c r="X60" i="23" a="1"/>
  <c r="X60" i="23" s="1"/>
  <c r="V63" i="39" l="1"/>
  <c r="N63" i="39"/>
  <c r="O63" i="39" s="1"/>
  <c r="P63" i="39" s="1"/>
  <c r="Q63" i="39" s="1"/>
  <c r="R63" i="39" s="1"/>
  <c r="X62" i="39" a="1"/>
  <c r="X62" i="39" s="1"/>
  <c r="W62" i="39" a="1"/>
  <c r="W62" i="39" s="1"/>
  <c r="Y62" i="39" a="1"/>
  <c r="Y62" i="39" s="1"/>
  <c r="M63" i="38"/>
  <c r="V62" i="38"/>
  <c r="W61" i="38" a="1"/>
  <c r="W61" i="38" s="1"/>
  <c r="Y61" i="38" a="1"/>
  <c r="Y61" i="38" s="1"/>
  <c r="V64" i="37"/>
  <c r="M65" i="37"/>
  <c r="Y63" i="37" a="1"/>
  <c r="Y63" i="37" s="1"/>
  <c r="X62" i="36" a="1"/>
  <c r="X62" i="36" s="1"/>
  <c r="Y62" i="36" a="1"/>
  <c r="Y62" i="36" s="1"/>
  <c r="W62" i="36" a="1"/>
  <c r="W62" i="36" s="1"/>
  <c r="V63" i="36"/>
  <c r="N63" i="36"/>
  <c r="O63" i="36" s="1"/>
  <c r="P63" i="36" s="1"/>
  <c r="Q63" i="36" s="1"/>
  <c r="R63" i="36" s="1"/>
  <c r="S61" i="35"/>
  <c r="V63" i="34"/>
  <c r="N63" i="34"/>
  <c r="O63" i="34" s="1"/>
  <c r="P63" i="34" s="1"/>
  <c r="Q63" i="34" s="1"/>
  <c r="R63" i="34" s="1"/>
  <c r="X62" i="34" a="1"/>
  <c r="X62" i="34" s="1"/>
  <c r="W62" i="34" a="1"/>
  <c r="W62" i="34" s="1"/>
  <c r="Y62" i="34" a="1"/>
  <c r="Y62" i="34" s="1"/>
  <c r="W58" i="33" a="1"/>
  <c r="W58" i="33" s="1"/>
  <c r="X58" i="33" a="1"/>
  <c r="X58" i="33" s="1"/>
  <c r="Y58" i="33" a="1"/>
  <c r="Y58" i="33" s="1"/>
  <c r="V59" i="33"/>
  <c r="N59" i="33"/>
  <c r="O59" i="33" s="1"/>
  <c r="P59" i="33" s="1"/>
  <c r="Q59" i="33" s="1"/>
  <c r="R59" i="33" s="1"/>
  <c r="V60" i="32"/>
  <c r="M61" i="32"/>
  <c r="W59" i="32" a="1"/>
  <c r="W59" i="32" s="1"/>
  <c r="X59" i="32" a="1"/>
  <c r="X59" i="32" s="1"/>
  <c r="Y59" i="32" a="1"/>
  <c r="Y59" i="32" s="1"/>
  <c r="S61" i="31"/>
  <c r="Y61" i="31" s="1" a="1"/>
  <c r="Y61" i="31" s="1"/>
  <c r="V63" i="30"/>
  <c r="N63" i="30"/>
  <c r="O63" i="30" s="1"/>
  <c r="P63" i="30" s="1"/>
  <c r="Q63" i="30" s="1"/>
  <c r="R63" i="30" s="1"/>
  <c r="Y62" i="30" a="1"/>
  <c r="Y62" i="30" s="1"/>
  <c r="W62" i="30" a="1"/>
  <c r="W62" i="30" s="1"/>
  <c r="X62" i="30" a="1"/>
  <c r="X62" i="30" s="1"/>
  <c r="N61" i="29"/>
  <c r="O61" i="29" s="1"/>
  <c r="P61" i="29" s="1"/>
  <c r="Q61" i="29" s="1"/>
  <c r="R61" i="29" s="1"/>
  <c r="V61" i="29"/>
  <c r="Y60" i="29" a="1"/>
  <c r="Y60" i="29" s="1"/>
  <c r="X60" i="29" a="1"/>
  <c r="X60" i="29" s="1"/>
  <c r="W60" i="29" a="1"/>
  <c r="W60" i="29" s="1"/>
  <c r="M63" i="28"/>
  <c r="V62" i="28"/>
  <c r="W60" i="27" a="1"/>
  <c r="W60" i="27" s="1"/>
  <c r="X60" i="27" a="1"/>
  <c r="X60" i="27" s="1"/>
  <c r="Y60" i="27" a="1"/>
  <c r="Y60" i="27" s="1"/>
  <c r="V61" i="27"/>
  <c r="N61" i="27"/>
  <c r="O61" i="27" s="1"/>
  <c r="P61" i="27" s="1"/>
  <c r="Q61" i="27" s="1"/>
  <c r="R61" i="27" s="1"/>
  <c r="V61" i="26"/>
  <c r="N61" i="26"/>
  <c r="O61" i="26" s="1"/>
  <c r="P61" i="26" s="1"/>
  <c r="Q61" i="26" s="1"/>
  <c r="R61" i="26" s="1"/>
  <c r="Y60" i="26" a="1"/>
  <c r="Y60" i="26" s="1"/>
  <c r="X60" i="26" a="1"/>
  <c r="X60" i="26" s="1"/>
  <c r="W60" i="26" a="1"/>
  <c r="W60" i="26" s="1"/>
  <c r="M65" i="25"/>
  <c r="V64" i="25"/>
  <c r="W63" i="25" a="1"/>
  <c r="W63" i="25" s="1"/>
  <c r="Y63" i="25" a="1"/>
  <c r="Y63" i="25" s="1"/>
  <c r="S65" i="24"/>
  <c r="W65" i="24" s="1" a="1"/>
  <c r="W65" i="24" s="1"/>
  <c r="S61" i="23"/>
  <c r="S63" i="39" l="1"/>
  <c r="X63" i="39" s="1" a="1"/>
  <c r="X63" i="39" s="1"/>
  <c r="W62" i="38" a="1"/>
  <c r="W62" i="38" s="1"/>
  <c r="Y62" i="38" a="1"/>
  <c r="Y62" i="38" s="1"/>
  <c r="X62" i="38" a="1"/>
  <c r="X62" i="38" s="1"/>
  <c r="V63" i="38"/>
  <c r="N63" i="38"/>
  <c r="O63" i="38" s="1"/>
  <c r="P63" i="38" s="1"/>
  <c r="Q63" i="38" s="1"/>
  <c r="R63" i="38" s="1"/>
  <c r="V65" i="37"/>
  <c r="N65" i="37"/>
  <c r="O65" i="37" s="1"/>
  <c r="P65" i="37" s="1"/>
  <c r="Q65" i="37" s="1"/>
  <c r="R65" i="37" s="1"/>
  <c r="X64" i="37" a="1"/>
  <c r="X64" i="37" s="1"/>
  <c r="W64" i="37" a="1"/>
  <c r="W64" i="37" s="1"/>
  <c r="Y64" i="37" a="1"/>
  <c r="Y64" i="37" s="1"/>
  <c r="Y63" i="36" a="1"/>
  <c r="Y63" i="36" s="1"/>
  <c r="S63" i="36"/>
  <c r="X63" i="36" a="1"/>
  <c r="X63" i="36" s="1"/>
  <c r="V62" i="35"/>
  <c r="M63" i="35"/>
  <c r="W61" i="35" a="1"/>
  <c r="W61" i="35" s="1"/>
  <c r="X61" i="35" a="1"/>
  <c r="X61" i="35" s="1"/>
  <c r="Y61" i="35" a="1"/>
  <c r="Y61" i="35" s="1"/>
  <c r="X63" i="34" a="1"/>
  <c r="X63" i="34" s="1"/>
  <c r="S63" i="34"/>
  <c r="W63" i="34" a="1"/>
  <c r="W63" i="34" s="1"/>
  <c r="Y63" i="34" a="1"/>
  <c r="Y63" i="34" s="1"/>
  <c r="S59" i="33"/>
  <c r="X59" i="33" s="1" a="1"/>
  <c r="X59" i="33" s="1"/>
  <c r="W59" i="33" a="1"/>
  <c r="W59" i="33" s="1"/>
  <c r="W60" i="32" a="1"/>
  <c r="W60" i="32" s="1"/>
  <c r="X60" i="32" a="1"/>
  <c r="X60" i="32" s="1"/>
  <c r="Y60" i="32" a="1"/>
  <c r="Y60" i="32" s="1"/>
  <c r="V61" i="32"/>
  <c r="N61" i="32"/>
  <c r="O61" i="32" s="1"/>
  <c r="P61" i="32" s="1"/>
  <c r="Q61" i="32" s="1"/>
  <c r="R61" i="32" s="1"/>
  <c r="M63" i="31"/>
  <c r="V62" i="31"/>
  <c r="W61" i="31" a="1"/>
  <c r="W61" i="31" s="1"/>
  <c r="X61" i="31" a="1"/>
  <c r="X61" i="31" s="1"/>
  <c r="S63" i="30"/>
  <c r="X63" i="30" a="1"/>
  <c r="X63" i="30" s="1"/>
  <c r="S61" i="29"/>
  <c r="Y61" i="29" a="1"/>
  <c r="Y61" i="29" s="1"/>
  <c r="Y62" i="28" a="1"/>
  <c r="Y62" i="28" s="1"/>
  <c r="W62" i="28" a="1"/>
  <c r="W62" i="28" s="1"/>
  <c r="X62" i="28" a="1"/>
  <c r="X62" i="28" s="1"/>
  <c r="N63" i="28"/>
  <c r="O63" i="28" s="1"/>
  <c r="P63" i="28" s="1"/>
  <c r="Q63" i="28" s="1"/>
  <c r="R63" i="28" s="1"/>
  <c r="V63" i="28"/>
  <c r="X61" i="27" a="1"/>
  <c r="X61" i="27" s="1"/>
  <c r="S61" i="27"/>
  <c r="S61" i="26"/>
  <c r="V65" i="25"/>
  <c r="N65" i="25"/>
  <c r="O65" i="25" s="1"/>
  <c r="P65" i="25" s="1"/>
  <c r="Q65" i="25" s="1"/>
  <c r="R65" i="25" s="1"/>
  <c r="X64" i="25" a="1"/>
  <c r="X64" i="25" s="1"/>
  <c r="W64" i="25" a="1"/>
  <c r="W64" i="25" s="1"/>
  <c r="Y64" i="25" a="1"/>
  <c r="Y64" i="25" s="1"/>
  <c r="X65" i="24" a="1"/>
  <c r="X65" i="24" s="1"/>
  <c r="M67" i="24"/>
  <c r="V66" i="24"/>
  <c r="Y65" i="24" a="1"/>
  <c r="Y65" i="24" s="1"/>
  <c r="V62" i="23"/>
  <c r="M63" i="23"/>
  <c r="W61" i="23" a="1"/>
  <c r="W61" i="23" s="1"/>
  <c r="Y61" i="23" a="1"/>
  <c r="Y61" i="23" s="1"/>
  <c r="X61" i="23" a="1"/>
  <c r="X61" i="23" s="1"/>
  <c r="W63" i="39" l="1" a="1"/>
  <c r="W63" i="39" s="1"/>
  <c r="V64" i="39"/>
  <c r="M65" i="39"/>
  <c r="Y63" i="39" a="1"/>
  <c r="Y63" i="39" s="1"/>
  <c r="S63" i="38"/>
  <c r="X63" i="38" a="1"/>
  <c r="X63" i="38" s="1"/>
  <c r="S65" i="37"/>
  <c r="X65" i="37" s="1" a="1"/>
  <c r="X65" i="37" s="1"/>
  <c r="V64" i="36"/>
  <c r="M65" i="36"/>
  <c r="W63" i="36" a="1"/>
  <c r="W63" i="36" s="1"/>
  <c r="V63" i="35"/>
  <c r="N63" i="35"/>
  <c r="O63" i="35" s="1"/>
  <c r="P63" i="35" s="1"/>
  <c r="Q63" i="35" s="1"/>
  <c r="R63" i="35" s="1"/>
  <c r="X62" i="35" a="1"/>
  <c r="X62" i="35" s="1"/>
  <c r="W62" i="35" a="1"/>
  <c r="W62" i="35" s="1"/>
  <c r="Y62" i="35" a="1"/>
  <c r="Y62" i="35" s="1"/>
  <c r="M65" i="34"/>
  <c r="V64" i="34"/>
  <c r="M61" i="33"/>
  <c r="V60" i="33"/>
  <c r="Y59" i="33" a="1"/>
  <c r="Y59" i="33" s="1"/>
  <c r="S61" i="32"/>
  <c r="X61" i="32" a="1"/>
  <c r="X61" i="32" s="1"/>
  <c r="W61" i="32" a="1"/>
  <c r="W61" i="32" s="1"/>
  <c r="Y62" i="31" a="1"/>
  <c r="Y62" i="31" s="1"/>
  <c r="X62" i="31" a="1"/>
  <c r="X62" i="31" s="1"/>
  <c r="W62" i="31" a="1"/>
  <c r="W62" i="31" s="1"/>
  <c r="N63" i="31"/>
  <c r="O63" i="31" s="1"/>
  <c r="P63" i="31" s="1"/>
  <c r="Q63" i="31" s="1"/>
  <c r="R63" i="31" s="1"/>
  <c r="V63" i="31"/>
  <c r="V64" i="30"/>
  <c r="M65" i="30"/>
  <c r="Y63" i="30" a="1"/>
  <c r="Y63" i="30" s="1"/>
  <c r="W63" i="30" a="1"/>
  <c r="W63" i="30" s="1"/>
  <c r="M63" i="29"/>
  <c r="V62" i="29"/>
  <c r="X61" i="29" a="1"/>
  <c r="X61" i="29" s="1"/>
  <c r="W61" i="29" a="1"/>
  <c r="W61" i="29" s="1"/>
  <c r="S63" i="28"/>
  <c r="X63" i="28" a="1"/>
  <c r="X63" i="28" s="1"/>
  <c r="V62" i="27"/>
  <c r="M63" i="27"/>
  <c r="W61" i="27" a="1"/>
  <c r="W61" i="27" s="1"/>
  <c r="Y61" i="27" a="1"/>
  <c r="Y61" i="27" s="1"/>
  <c r="M63" i="26"/>
  <c r="V62" i="26"/>
  <c r="X61" i="26" a="1"/>
  <c r="X61" i="26" s="1"/>
  <c r="Y61" i="26" a="1"/>
  <c r="Y61" i="26" s="1"/>
  <c r="W61" i="26" a="1"/>
  <c r="W61" i="26" s="1"/>
  <c r="Y65" i="25" a="1"/>
  <c r="Y65" i="25" s="1"/>
  <c r="X65" i="25" a="1"/>
  <c r="X65" i="25" s="1"/>
  <c r="S65" i="25"/>
  <c r="W65" i="25" a="1"/>
  <c r="W65" i="25" s="1"/>
  <c r="Y66" i="24" a="1"/>
  <c r="Y66" i="24" s="1"/>
  <c r="X66" i="24" a="1"/>
  <c r="X66" i="24" s="1"/>
  <c r="W66" i="24" a="1"/>
  <c r="W66" i="24" s="1"/>
  <c r="N67" i="24"/>
  <c r="O67" i="24" s="1"/>
  <c r="P67" i="24" s="1"/>
  <c r="Q67" i="24" s="1"/>
  <c r="R67" i="24" s="1"/>
  <c r="V67" i="24"/>
  <c r="N63" i="23"/>
  <c r="O63" i="23" s="1"/>
  <c r="P63" i="23" s="1"/>
  <c r="Q63" i="23" s="1"/>
  <c r="R63" i="23" s="1"/>
  <c r="V63" i="23"/>
  <c r="W62" i="23" a="1"/>
  <c r="W62" i="23" s="1"/>
  <c r="Y62" i="23" a="1"/>
  <c r="Y62" i="23" s="1"/>
  <c r="X62" i="23" a="1"/>
  <c r="X62" i="23" s="1"/>
  <c r="N65" i="39" l="1"/>
  <c r="O65" i="39" s="1"/>
  <c r="P65" i="39" s="1"/>
  <c r="Q65" i="39" s="1"/>
  <c r="R65" i="39" s="1"/>
  <c r="V65" i="39"/>
  <c r="W64" i="39" a="1"/>
  <c r="W64" i="39" s="1"/>
  <c r="X64" i="39" a="1"/>
  <c r="X64" i="39" s="1"/>
  <c r="Y64" i="39" a="1"/>
  <c r="Y64" i="39" s="1"/>
  <c r="V64" i="38"/>
  <c r="M65" i="38"/>
  <c r="Y63" i="38" a="1"/>
  <c r="Y63" i="38" s="1"/>
  <c r="W63" i="38" a="1"/>
  <c r="W63" i="38" s="1"/>
  <c r="V66" i="37"/>
  <c r="M67" i="37"/>
  <c r="Y65" i="37" a="1"/>
  <c r="Y65" i="37" s="1"/>
  <c r="W65" i="37" a="1"/>
  <c r="W65" i="37" s="1"/>
  <c r="V65" i="36"/>
  <c r="N65" i="36"/>
  <c r="O65" i="36" s="1"/>
  <c r="P65" i="36" s="1"/>
  <c r="Q65" i="36" s="1"/>
  <c r="R65" i="36" s="1"/>
  <c r="W64" i="36" a="1"/>
  <c r="W64" i="36" s="1"/>
  <c r="Y64" i="36" a="1"/>
  <c r="Y64" i="36" s="1"/>
  <c r="X64" i="36" a="1"/>
  <c r="X64" i="36" s="1"/>
  <c r="S63" i="35"/>
  <c r="X63" i="35" a="1"/>
  <c r="X63" i="35" s="1"/>
  <c r="W63" i="35" a="1"/>
  <c r="W63" i="35" s="1"/>
  <c r="W64" i="34" a="1"/>
  <c r="W64" i="34" s="1"/>
  <c r="X64" i="34" a="1"/>
  <c r="X64" i="34" s="1"/>
  <c r="Y64" i="34" a="1"/>
  <c r="Y64" i="34" s="1"/>
  <c r="V65" i="34"/>
  <c r="N65" i="34"/>
  <c r="O65" i="34" s="1"/>
  <c r="P65" i="34" s="1"/>
  <c r="Q65" i="34" s="1"/>
  <c r="R65" i="34" s="1"/>
  <c r="Y60" i="33" a="1"/>
  <c r="Y60" i="33" s="1"/>
  <c r="X60" i="33" a="1"/>
  <c r="X60" i="33" s="1"/>
  <c r="W60" i="33" a="1"/>
  <c r="W60" i="33" s="1"/>
  <c r="V61" i="33"/>
  <c r="N61" i="33"/>
  <c r="O61" i="33" s="1"/>
  <c r="P61" i="33" s="1"/>
  <c r="Q61" i="33" s="1"/>
  <c r="R61" i="33" s="1"/>
  <c r="V62" i="32"/>
  <c r="M63" i="32"/>
  <c r="Y61" i="32" a="1"/>
  <c r="Y61" i="32" s="1"/>
  <c r="S63" i="31"/>
  <c r="Y63" i="31" s="1" a="1"/>
  <c r="Y63" i="31" s="1"/>
  <c r="N65" i="30"/>
  <c r="O65" i="30" s="1"/>
  <c r="P65" i="30" s="1"/>
  <c r="Q65" i="30" s="1"/>
  <c r="R65" i="30" s="1"/>
  <c r="V65" i="30"/>
  <c r="W64" i="30" a="1"/>
  <c r="W64" i="30" s="1"/>
  <c r="Y64" i="30" a="1"/>
  <c r="Y64" i="30" s="1"/>
  <c r="X64" i="30" a="1"/>
  <c r="X64" i="30" s="1"/>
  <c r="N63" i="29"/>
  <c r="O63" i="29" s="1"/>
  <c r="P63" i="29" s="1"/>
  <c r="Q63" i="29" s="1"/>
  <c r="R63" i="29" s="1"/>
  <c r="V63" i="29"/>
  <c r="Y62" i="29" a="1"/>
  <c r="Y62" i="29" s="1"/>
  <c r="X62" i="29" a="1"/>
  <c r="X62" i="29" s="1"/>
  <c r="W62" i="29" a="1"/>
  <c r="W62" i="29" s="1"/>
  <c r="M65" i="28"/>
  <c r="V64" i="28"/>
  <c r="Y63" i="28" a="1"/>
  <c r="Y63" i="28" s="1"/>
  <c r="W63" i="28" a="1"/>
  <c r="W63" i="28" s="1"/>
  <c r="V63" i="27"/>
  <c r="N63" i="27"/>
  <c r="O63" i="27" s="1"/>
  <c r="P63" i="27" s="1"/>
  <c r="Q63" i="27" s="1"/>
  <c r="R63" i="27" s="1"/>
  <c r="X62" i="27" a="1"/>
  <c r="X62" i="27" s="1"/>
  <c r="W62" i="27" a="1"/>
  <c r="W62" i="27" s="1"/>
  <c r="Y62" i="27" a="1"/>
  <c r="Y62" i="27" s="1"/>
  <c r="X62" i="26" a="1"/>
  <c r="X62" i="26" s="1"/>
  <c r="Y62" i="26" a="1"/>
  <c r="Y62" i="26" s="1"/>
  <c r="W62" i="26" a="1"/>
  <c r="W62" i="26" s="1"/>
  <c r="N63" i="26"/>
  <c r="O63" i="26" s="1"/>
  <c r="P63" i="26" s="1"/>
  <c r="Q63" i="26" s="1"/>
  <c r="R63" i="26" s="1"/>
  <c r="V63" i="26"/>
  <c r="V66" i="25"/>
  <c r="M67" i="25"/>
  <c r="Y67" i="24" a="1"/>
  <c r="Y67" i="24" s="1"/>
  <c r="W67" i="24" a="1"/>
  <c r="W67" i="24" s="1"/>
  <c r="S67" i="24"/>
  <c r="X67" i="24" a="1"/>
  <c r="X67" i="24" s="1"/>
  <c r="S63" i="23"/>
  <c r="Y63" i="23" s="1" a="1"/>
  <c r="Y63" i="23" s="1"/>
  <c r="X65" i="39" l="1" a="1"/>
  <c r="X65" i="39" s="1"/>
  <c r="S65" i="39"/>
  <c r="V65" i="38"/>
  <c r="N65" i="38"/>
  <c r="O65" i="38" s="1"/>
  <c r="P65" i="38" s="1"/>
  <c r="Q65" i="38" s="1"/>
  <c r="R65" i="38" s="1"/>
  <c r="W64" i="38" a="1"/>
  <c r="W64" i="38" s="1"/>
  <c r="Y64" i="38" a="1"/>
  <c r="Y64" i="38" s="1"/>
  <c r="X64" i="38" a="1"/>
  <c r="X64" i="38" s="1"/>
  <c r="N67" i="37"/>
  <c r="O67" i="37" s="1"/>
  <c r="P67" i="37" s="1"/>
  <c r="Q67" i="37" s="1"/>
  <c r="R67" i="37" s="1"/>
  <c r="V67" i="37"/>
  <c r="X66" i="37" a="1"/>
  <c r="X66" i="37" s="1"/>
  <c r="W66" i="37" a="1"/>
  <c r="W66" i="37" s="1"/>
  <c r="Y66" i="37" a="1"/>
  <c r="Y66" i="37" s="1"/>
  <c r="W65" i="36" a="1"/>
  <c r="W65" i="36" s="1"/>
  <c r="S65" i="36"/>
  <c r="X65" i="36" a="1"/>
  <c r="X65" i="36" s="1"/>
  <c r="V64" i="35"/>
  <c r="M65" i="35"/>
  <c r="Y63" i="35" a="1"/>
  <c r="Y63" i="35" s="1"/>
  <c r="S65" i="34"/>
  <c r="X65" i="34" a="1"/>
  <c r="X65" i="34" s="1"/>
  <c r="Y65" i="34" a="1"/>
  <c r="Y65" i="34" s="1"/>
  <c r="W65" i="34" a="1"/>
  <c r="W65" i="34" s="1"/>
  <c r="S61" i="33"/>
  <c r="X61" i="33" a="1"/>
  <c r="X61" i="33" s="1"/>
  <c r="W61" i="33" a="1"/>
  <c r="W61" i="33" s="1"/>
  <c r="V63" i="32"/>
  <c r="N63" i="32"/>
  <c r="O63" i="32" s="1"/>
  <c r="P63" i="32" s="1"/>
  <c r="Q63" i="32" s="1"/>
  <c r="R63" i="32" s="1"/>
  <c r="X62" i="32" a="1"/>
  <c r="X62" i="32" s="1"/>
  <c r="Y62" i="32" a="1"/>
  <c r="Y62" i="32" s="1"/>
  <c r="W62" i="32" a="1"/>
  <c r="W62" i="32" s="1"/>
  <c r="V64" i="31"/>
  <c r="M65" i="31"/>
  <c r="W63" i="31" a="1"/>
  <c r="W63" i="31" s="1"/>
  <c r="X63" i="31" a="1"/>
  <c r="X63" i="31" s="1"/>
  <c r="S65" i="30"/>
  <c r="X65" i="30" a="1"/>
  <c r="X65" i="30" s="1"/>
  <c r="Y65" i="30" a="1"/>
  <c r="Y65" i="30" s="1"/>
  <c r="S63" i="29"/>
  <c r="X63" i="29" a="1"/>
  <c r="X63" i="29" s="1"/>
  <c r="Y64" i="28" a="1"/>
  <c r="Y64" i="28" s="1"/>
  <c r="W64" i="28" a="1"/>
  <c r="W64" i="28" s="1"/>
  <c r="X64" i="28" a="1"/>
  <c r="X64" i="28" s="1"/>
  <c r="V65" i="28"/>
  <c r="N65" i="28"/>
  <c r="O65" i="28" s="1"/>
  <c r="P65" i="28" s="1"/>
  <c r="Q65" i="28" s="1"/>
  <c r="R65" i="28" s="1"/>
  <c r="S63" i="27"/>
  <c r="S63" i="26"/>
  <c r="V67" i="25"/>
  <c r="N67" i="25"/>
  <c r="O67" i="25" s="1"/>
  <c r="P67" i="25" s="1"/>
  <c r="Q67" i="25" s="1"/>
  <c r="R67" i="25" s="1"/>
  <c r="W66" i="25" a="1"/>
  <c r="W66" i="25" s="1"/>
  <c r="Y66" i="25" a="1"/>
  <c r="Y66" i="25" s="1"/>
  <c r="X66" i="25" a="1"/>
  <c r="X66" i="25" s="1"/>
  <c r="M69" i="24"/>
  <c r="V68" i="24"/>
  <c r="M65" i="23"/>
  <c r="V64" i="23"/>
  <c r="X63" i="23" a="1"/>
  <c r="X63" i="23" s="1"/>
  <c r="W63" i="23" a="1"/>
  <c r="W63" i="23" s="1"/>
  <c r="M67" i="39" l="1"/>
  <c r="V66" i="39"/>
  <c r="Y65" i="39" a="1"/>
  <c r="Y65" i="39" s="1"/>
  <c r="W65" i="39" a="1"/>
  <c r="W65" i="39" s="1"/>
  <c r="S65" i="38"/>
  <c r="X65" i="38" s="1" a="1"/>
  <c r="X65" i="38" s="1"/>
  <c r="S67" i="37"/>
  <c r="Y67" i="37" a="1"/>
  <c r="Y67" i="37" s="1"/>
  <c r="M67" i="36"/>
  <c r="V66" i="36"/>
  <c r="Y65" i="36" a="1"/>
  <c r="Y65" i="36" s="1"/>
  <c r="N65" i="35"/>
  <c r="O65" i="35" s="1"/>
  <c r="P65" i="35" s="1"/>
  <c r="Q65" i="35" s="1"/>
  <c r="R65" i="35" s="1"/>
  <c r="V65" i="35"/>
  <c r="Y64" i="35" a="1"/>
  <c r="Y64" i="35" s="1"/>
  <c r="X64" i="35" a="1"/>
  <c r="X64" i="35" s="1"/>
  <c r="W64" i="35" a="1"/>
  <c r="W64" i="35" s="1"/>
  <c r="M67" i="34"/>
  <c r="V66" i="34"/>
  <c r="M63" i="33"/>
  <c r="V62" i="33"/>
  <c r="Y61" i="33" a="1"/>
  <c r="Y61" i="33" s="1"/>
  <c r="S63" i="32"/>
  <c r="X63" i="32" a="1"/>
  <c r="X63" i="32" s="1"/>
  <c r="W63" i="32" a="1"/>
  <c r="W63" i="32" s="1"/>
  <c r="N65" i="31"/>
  <c r="O65" i="31" s="1"/>
  <c r="P65" i="31" s="1"/>
  <c r="Q65" i="31" s="1"/>
  <c r="R65" i="31" s="1"/>
  <c r="V65" i="31"/>
  <c r="X64" i="31" a="1"/>
  <c r="X64" i="31" s="1"/>
  <c r="Y64" i="31" a="1"/>
  <c r="Y64" i="31" s="1"/>
  <c r="W64" i="31" a="1"/>
  <c r="W64" i="31" s="1"/>
  <c r="M67" i="30"/>
  <c r="V66" i="30"/>
  <c r="W65" i="30" a="1"/>
  <c r="W65" i="30" s="1"/>
  <c r="M65" i="29"/>
  <c r="V64" i="29"/>
  <c r="W63" i="29" a="1"/>
  <c r="W63" i="29" s="1"/>
  <c r="Y63" i="29" a="1"/>
  <c r="Y63" i="29" s="1"/>
  <c r="S65" i="28"/>
  <c r="X65" i="28" a="1"/>
  <c r="X65" i="28" s="1"/>
  <c r="M65" i="27"/>
  <c r="V64" i="27"/>
  <c r="W63" i="27" a="1"/>
  <c r="W63" i="27" s="1"/>
  <c r="X63" i="27" a="1"/>
  <c r="X63" i="27" s="1"/>
  <c r="Y63" i="27" a="1"/>
  <c r="Y63" i="27" s="1"/>
  <c r="V64" i="26"/>
  <c r="M65" i="26"/>
  <c r="Y63" i="26" a="1"/>
  <c r="Y63" i="26" s="1"/>
  <c r="X63" i="26" a="1"/>
  <c r="X63" i="26" s="1"/>
  <c r="W63" i="26" a="1"/>
  <c r="W63" i="26" s="1"/>
  <c r="S67" i="25"/>
  <c r="X67" i="25" a="1"/>
  <c r="X67" i="25" s="1"/>
  <c r="Y67" i="25" a="1"/>
  <c r="Y67" i="25" s="1"/>
  <c r="W67" i="25" a="1"/>
  <c r="W67" i="25" s="1"/>
  <c r="Y68" i="24" a="1"/>
  <c r="Y68" i="24" s="1"/>
  <c r="X68" i="24" a="1"/>
  <c r="X68" i="24" s="1"/>
  <c r="W68" i="24" a="1"/>
  <c r="W68" i="24" s="1"/>
  <c r="N69" i="24"/>
  <c r="O69" i="24" s="1"/>
  <c r="P69" i="24" s="1"/>
  <c r="Q69" i="24" s="1"/>
  <c r="R69" i="24" s="1"/>
  <c r="V69" i="24"/>
  <c r="Y64" i="23" a="1"/>
  <c r="Y64" i="23" s="1"/>
  <c r="W64" i="23" a="1"/>
  <c r="W64" i="23" s="1"/>
  <c r="X64" i="23" a="1"/>
  <c r="X64" i="23" s="1"/>
  <c r="N65" i="23"/>
  <c r="O65" i="23" s="1"/>
  <c r="P65" i="23" s="1"/>
  <c r="Q65" i="23" s="1"/>
  <c r="R65" i="23" s="1"/>
  <c r="V65" i="23"/>
  <c r="X66" i="39" l="1" a="1"/>
  <c r="X66" i="39" s="1"/>
  <c r="W66" i="39" a="1"/>
  <c r="W66" i="39" s="1"/>
  <c r="Y66" i="39" a="1"/>
  <c r="Y66" i="39" s="1"/>
  <c r="N67" i="39"/>
  <c r="O67" i="39" s="1"/>
  <c r="P67" i="39" s="1"/>
  <c r="Q67" i="39" s="1"/>
  <c r="R67" i="39" s="1"/>
  <c r="V67" i="39"/>
  <c r="V66" i="38"/>
  <c r="M67" i="38"/>
  <c r="Y65" i="38" a="1"/>
  <c r="Y65" i="38" s="1"/>
  <c r="W65" i="38" a="1"/>
  <c r="W65" i="38" s="1"/>
  <c r="M69" i="37"/>
  <c r="V68" i="37"/>
  <c r="W67" i="37" a="1"/>
  <c r="W67" i="37" s="1"/>
  <c r="X67" i="37" a="1"/>
  <c r="X67" i="37" s="1"/>
  <c r="Y66" i="36" a="1"/>
  <c r="Y66" i="36" s="1"/>
  <c r="X66" i="36" a="1"/>
  <c r="X66" i="36" s="1"/>
  <c r="W66" i="36" a="1"/>
  <c r="W66" i="36" s="1"/>
  <c r="V67" i="36"/>
  <c r="N67" i="36"/>
  <c r="O67" i="36" s="1"/>
  <c r="P67" i="36" s="1"/>
  <c r="Q67" i="36" s="1"/>
  <c r="R67" i="36" s="1"/>
  <c r="S65" i="35"/>
  <c r="X65" i="35" a="1"/>
  <c r="X65" i="35" s="1"/>
  <c r="Y66" i="34" a="1"/>
  <c r="Y66" i="34" s="1"/>
  <c r="W66" i="34" a="1"/>
  <c r="W66" i="34" s="1"/>
  <c r="X66" i="34" a="1"/>
  <c r="X66" i="34" s="1"/>
  <c r="N67" i="34"/>
  <c r="O67" i="34" s="1"/>
  <c r="P67" i="34" s="1"/>
  <c r="Q67" i="34" s="1"/>
  <c r="R67" i="34" s="1"/>
  <c r="V67" i="34"/>
  <c r="W62" i="33" a="1"/>
  <c r="W62" i="33" s="1"/>
  <c r="X62" i="33" a="1"/>
  <c r="X62" i="33" s="1"/>
  <c r="Y62" i="33" a="1"/>
  <c r="Y62" i="33" s="1"/>
  <c r="N63" i="33"/>
  <c r="O63" i="33" s="1"/>
  <c r="P63" i="33" s="1"/>
  <c r="Q63" i="33" s="1"/>
  <c r="R63" i="33" s="1"/>
  <c r="V63" i="33"/>
  <c r="M65" i="32"/>
  <c r="V64" i="32"/>
  <c r="Y63" i="32" a="1"/>
  <c r="Y63" i="32" s="1"/>
  <c r="Y65" i="31" a="1"/>
  <c r="Y65" i="31" s="1"/>
  <c r="X65" i="31" a="1"/>
  <c r="X65" i="31" s="1"/>
  <c r="S65" i="31"/>
  <c r="X66" i="30" a="1"/>
  <c r="X66" i="30" s="1"/>
  <c r="W66" i="30" a="1"/>
  <c r="W66" i="30" s="1"/>
  <c r="Y66" i="30" a="1"/>
  <c r="Y66" i="30" s="1"/>
  <c r="N67" i="30"/>
  <c r="O67" i="30" s="1"/>
  <c r="P67" i="30" s="1"/>
  <c r="Q67" i="30" s="1"/>
  <c r="R67" i="30" s="1"/>
  <c r="V67" i="30"/>
  <c r="Y64" i="29" a="1"/>
  <c r="Y64" i="29" s="1"/>
  <c r="X64" i="29" a="1"/>
  <c r="X64" i="29" s="1"/>
  <c r="W64" i="29" a="1"/>
  <c r="W64" i="29" s="1"/>
  <c r="N65" i="29"/>
  <c r="O65" i="29" s="1"/>
  <c r="P65" i="29" s="1"/>
  <c r="Q65" i="29" s="1"/>
  <c r="R65" i="29" s="1"/>
  <c r="V65" i="29"/>
  <c r="M67" i="28"/>
  <c r="V66" i="28"/>
  <c r="W65" i="28" a="1"/>
  <c r="W65" i="28" s="1"/>
  <c r="Y65" i="28" a="1"/>
  <c r="Y65" i="28" s="1"/>
  <c r="Y64" i="27" a="1"/>
  <c r="Y64" i="27" s="1"/>
  <c r="X64" i="27" a="1"/>
  <c r="X64" i="27" s="1"/>
  <c r="W64" i="27" a="1"/>
  <c r="W64" i="27" s="1"/>
  <c r="N65" i="27"/>
  <c r="O65" i="27" s="1"/>
  <c r="P65" i="27" s="1"/>
  <c r="Q65" i="27" s="1"/>
  <c r="R65" i="27" s="1"/>
  <c r="V65" i="27"/>
  <c r="N65" i="26"/>
  <c r="O65" i="26" s="1"/>
  <c r="P65" i="26" s="1"/>
  <c r="Q65" i="26" s="1"/>
  <c r="R65" i="26" s="1"/>
  <c r="V65" i="26"/>
  <c r="X64" i="26" a="1"/>
  <c r="X64" i="26" s="1"/>
  <c r="Y64" i="26" a="1"/>
  <c r="Y64" i="26" s="1"/>
  <c r="W64" i="26" a="1"/>
  <c r="W64" i="26" s="1"/>
  <c r="M69" i="25"/>
  <c r="V68" i="25"/>
  <c r="X69" i="24" a="1"/>
  <c r="X69" i="24" s="1"/>
  <c r="S69" i="24"/>
  <c r="S65" i="23"/>
  <c r="X65" i="23" s="1" a="1"/>
  <c r="X65" i="23" s="1"/>
  <c r="S67" i="39" l="1"/>
  <c r="N67" i="38"/>
  <c r="O67" i="38" s="1"/>
  <c r="P67" i="38" s="1"/>
  <c r="Q67" i="38" s="1"/>
  <c r="R67" i="38" s="1"/>
  <c r="V67" i="38"/>
  <c r="Y66" i="38" a="1"/>
  <c r="Y66" i="38" s="1"/>
  <c r="X66" i="38" a="1"/>
  <c r="X66" i="38" s="1"/>
  <c r="W66" i="38" a="1"/>
  <c r="W66" i="38" s="1"/>
  <c r="X68" i="37" a="1"/>
  <c r="X68" i="37" s="1"/>
  <c r="W68" i="37" a="1"/>
  <c r="W68" i="37" s="1"/>
  <c r="Y68" i="37" a="1"/>
  <c r="Y68" i="37" s="1"/>
  <c r="N69" i="37"/>
  <c r="O69" i="37" s="1"/>
  <c r="P69" i="37" s="1"/>
  <c r="Q69" i="37" s="1"/>
  <c r="R69" i="37" s="1"/>
  <c r="V69" i="37"/>
  <c r="S67" i="36"/>
  <c r="M67" i="35"/>
  <c r="V66" i="35"/>
  <c r="W65" i="35" a="1"/>
  <c r="W65" i="35" s="1"/>
  <c r="Y65" i="35" a="1"/>
  <c r="Y65" i="35" s="1"/>
  <c r="S67" i="34"/>
  <c r="X67" i="34" a="1"/>
  <c r="X67" i="34" s="1"/>
  <c r="X63" i="33" a="1"/>
  <c r="X63" i="33" s="1"/>
  <c r="S63" i="33"/>
  <c r="W63" i="33" a="1"/>
  <c r="W63" i="33" s="1"/>
  <c r="W64" i="32" a="1"/>
  <c r="W64" i="32" s="1"/>
  <c r="Y64" i="32" a="1"/>
  <c r="Y64" i="32" s="1"/>
  <c r="X64" i="32" a="1"/>
  <c r="X64" i="32" s="1"/>
  <c r="V65" i="32"/>
  <c r="N65" i="32"/>
  <c r="O65" i="32" s="1"/>
  <c r="P65" i="32" s="1"/>
  <c r="Q65" i="32" s="1"/>
  <c r="R65" i="32" s="1"/>
  <c r="M67" i="31"/>
  <c r="V66" i="31"/>
  <c r="W65" i="31" a="1"/>
  <c r="W65" i="31" s="1"/>
  <c r="S67" i="30"/>
  <c r="W67" i="30" s="1" a="1"/>
  <c r="W67" i="30" s="1"/>
  <c r="S65" i="29"/>
  <c r="X65" i="29" a="1"/>
  <c r="X65" i="29" s="1"/>
  <c r="W65" i="29" a="1"/>
  <c r="W65" i="29" s="1"/>
  <c r="Y66" i="28" a="1"/>
  <c r="Y66" i="28" s="1"/>
  <c r="X66" i="28" a="1"/>
  <c r="X66" i="28" s="1"/>
  <c r="W66" i="28" a="1"/>
  <c r="W66" i="28" s="1"/>
  <c r="V67" i="28"/>
  <c r="N67" i="28"/>
  <c r="O67" i="28" s="1"/>
  <c r="P67" i="28" s="1"/>
  <c r="Q67" i="28" s="1"/>
  <c r="R67" i="28" s="1"/>
  <c r="S65" i="27"/>
  <c r="X65" i="27" a="1"/>
  <c r="X65" i="27" s="1"/>
  <c r="S65" i="26"/>
  <c r="N69" i="25"/>
  <c r="O69" i="25" s="1"/>
  <c r="P69" i="25" s="1"/>
  <c r="Q69" i="25" s="1"/>
  <c r="R69" i="25" s="1"/>
  <c r="V69" i="25"/>
  <c r="W68" i="25" a="1"/>
  <c r="W68" i="25" s="1"/>
  <c r="Y68" i="25" a="1"/>
  <c r="Y68" i="25" s="1"/>
  <c r="X68" i="25" a="1"/>
  <c r="X68" i="25" s="1"/>
  <c r="V70" i="24"/>
  <c r="M71" i="24"/>
  <c r="W69" i="24" a="1"/>
  <c r="W69" i="24" s="1"/>
  <c r="Y69" i="24" a="1"/>
  <c r="Y69" i="24" s="1"/>
  <c r="V66" i="23"/>
  <c r="M67" i="23"/>
  <c r="W65" i="23" a="1"/>
  <c r="W65" i="23" s="1"/>
  <c r="Y65" i="23" a="1"/>
  <c r="Y65" i="23" s="1"/>
  <c r="M69" i="39" l="1"/>
  <c r="V68" i="39"/>
  <c r="Y67" i="39" a="1"/>
  <c r="Y67" i="39" s="1"/>
  <c r="W67" i="39" a="1"/>
  <c r="W67" i="39" s="1"/>
  <c r="X67" i="39" a="1"/>
  <c r="X67" i="39" s="1"/>
  <c r="S67" i="38"/>
  <c r="X67" i="38" a="1"/>
  <c r="X67" i="38" s="1"/>
  <c r="S69" i="37"/>
  <c r="Y69" i="37" a="1"/>
  <c r="Y69" i="37" s="1"/>
  <c r="V68" i="36"/>
  <c r="M69" i="36"/>
  <c r="X67" i="36" a="1"/>
  <c r="X67" i="36" s="1"/>
  <c r="W67" i="36" a="1"/>
  <c r="W67" i="36" s="1"/>
  <c r="Y67" i="36" a="1"/>
  <c r="Y67" i="36" s="1"/>
  <c r="Y66" i="35" a="1"/>
  <c r="Y66" i="35" s="1"/>
  <c r="W66" i="35" a="1"/>
  <c r="W66" i="35" s="1"/>
  <c r="X66" i="35" a="1"/>
  <c r="X66" i="35" s="1"/>
  <c r="N67" i="35"/>
  <c r="O67" i="35" s="1"/>
  <c r="P67" i="35" s="1"/>
  <c r="Q67" i="35" s="1"/>
  <c r="R67" i="35" s="1"/>
  <c r="V67" i="35"/>
  <c r="V68" i="34"/>
  <c r="M69" i="34"/>
  <c r="W67" i="34" a="1"/>
  <c r="W67" i="34" s="1"/>
  <c r="Y67" i="34" a="1"/>
  <c r="Y67" i="34" s="1"/>
  <c r="V64" i="33"/>
  <c r="M65" i="33"/>
  <c r="Y63" i="33" a="1"/>
  <c r="Y63" i="33" s="1"/>
  <c r="S65" i="32"/>
  <c r="N67" i="31"/>
  <c r="O67" i="31" s="1"/>
  <c r="P67" i="31" s="1"/>
  <c r="Q67" i="31" s="1"/>
  <c r="R67" i="31" s="1"/>
  <c r="V67" i="31"/>
  <c r="X66" i="31" a="1"/>
  <c r="X66" i="31" s="1"/>
  <c r="Y66" i="31" a="1"/>
  <c r="Y66" i="31" s="1"/>
  <c r="W66" i="31" a="1"/>
  <c r="W66" i="31" s="1"/>
  <c r="V68" i="30"/>
  <c r="M69" i="30"/>
  <c r="Y67" i="30" a="1"/>
  <c r="Y67" i="30" s="1"/>
  <c r="X67" i="30" a="1"/>
  <c r="X67" i="30" s="1"/>
  <c r="V66" i="29"/>
  <c r="M67" i="29"/>
  <c r="Y65" i="29" a="1"/>
  <c r="Y65" i="29" s="1"/>
  <c r="S67" i="28"/>
  <c r="X67" i="28" a="1"/>
  <c r="X67" i="28" s="1"/>
  <c r="M67" i="27"/>
  <c r="V66" i="27"/>
  <c r="W65" i="27" a="1"/>
  <c r="W65" i="27" s="1"/>
  <c r="Y65" i="27" a="1"/>
  <c r="Y65" i="27" s="1"/>
  <c r="V66" i="26"/>
  <c r="M67" i="26"/>
  <c r="W65" i="26" a="1"/>
  <c r="W65" i="26" s="1"/>
  <c r="X65" i="26" a="1"/>
  <c r="X65" i="26" s="1"/>
  <c r="Y65" i="26" a="1"/>
  <c r="Y65" i="26" s="1"/>
  <c r="X69" i="25" a="1"/>
  <c r="X69" i="25" s="1"/>
  <c r="S69" i="25"/>
  <c r="V71" i="24"/>
  <c r="N71" i="24"/>
  <c r="O71" i="24" s="1"/>
  <c r="P71" i="24" s="1"/>
  <c r="Q71" i="24" s="1"/>
  <c r="R71" i="24" s="1"/>
  <c r="W70" i="24" a="1"/>
  <c r="W70" i="24" s="1"/>
  <c r="Y70" i="24" a="1"/>
  <c r="Y70" i="24" s="1"/>
  <c r="X70" i="24" a="1"/>
  <c r="X70" i="24" s="1"/>
  <c r="N67" i="23"/>
  <c r="O67" i="23" s="1"/>
  <c r="P67" i="23" s="1"/>
  <c r="Q67" i="23" s="1"/>
  <c r="R67" i="23" s="1"/>
  <c r="V67" i="23"/>
  <c r="Y66" i="23" a="1"/>
  <c r="Y66" i="23" s="1"/>
  <c r="X66" i="23" a="1"/>
  <c r="X66" i="23" s="1"/>
  <c r="W66" i="23" a="1"/>
  <c r="W66" i="23" s="1"/>
  <c r="N69" i="39" l="1"/>
  <c r="O69" i="39" s="1"/>
  <c r="P69" i="39" s="1"/>
  <c r="Q69" i="39" s="1"/>
  <c r="R69" i="39" s="1"/>
  <c r="V69" i="39"/>
  <c r="W68" i="39" a="1"/>
  <c r="W68" i="39" s="1"/>
  <c r="X68" i="39" a="1"/>
  <c r="X68" i="39" s="1"/>
  <c r="Y68" i="39" a="1"/>
  <c r="Y68" i="39" s="1"/>
  <c r="M69" i="38"/>
  <c r="V68" i="38"/>
  <c r="Y67" i="38" a="1"/>
  <c r="Y67" i="38" s="1"/>
  <c r="W67" i="38" a="1"/>
  <c r="W67" i="38" s="1"/>
  <c r="V70" i="37"/>
  <c r="M71" i="37"/>
  <c r="W69" i="37" a="1"/>
  <c r="W69" i="37" s="1"/>
  <c r="X69" i="37" a="1"/>
  <c r="X69" i="37" s="1"/>
  <c r="V69" i="36"/>
  <c r="N69" i="36"/>
  <c r="O69" i="36" s="1"/>
  <c r="P69" i="36" s="1"/>
  <c r="Q69" i="36" s="1"/>
  <c r="R69" i="36" s="1"/>
  <c r="W68" i="36" a="1"/>
  <c r="W68" i="36" s="1"/>
  <c r="Y68" i="36" a="1"/>
  <c r="Y68" i="36" s="1"/>
  <c r="X68" i="36" a="1"/>
  <c r="X68" i="36" s="1"/>
  <c r="S67" i="35"/>
  <c r="Y67" i="35" a="1"/>
  <c r="Y67" i="35" s="1"/>
  <c r="N69" i="34"/>
  <c r="O69" i="34" s="1"/>
  <c r="P69" i="34" s="1"/>
  <c r="Q69" i="34" s="1"/>
  <c r="R69" i="34" s="1"/>
  <c r="V69" i="34"/>
  <c r="W68" i="34" a="1"/>
  <c r="W68" i="34" s="1"/>
  <c r="Y68" i="34" a="1"/>
  <c r="Y68" i="34" s="1"/>
  <c r="X68" i="34" a="1"/>
  <c r="X68" i="34" s="1"/>
  <c r="N65" i="33"/>
  <c r="O65" i="33" s="1"/>
  <c r="P65" i="33" s="1"/>
  <c r="Q65" i="33" s="1"/>
  <c r="R65" i="33" s="1"/>
  <c r="V65" i="33"/>
  <c r="Y64" i="33" a="1"/>
  <c r="Y64" i="33" s="1"/>
  <c r="X64" i="33" a="1"/>
  <c r="X64" i="33" s="1"/>
  <c r="W64" i="33" a="1"/>
  <c r="W64" i="33" s="1"/>
  <c r="V66" i="32"/>
  <c r="M67" i="32"/>
  <c r="X65" i="32" a="1"/>
  <c r="X65" i="32" s="1"/>
  <c r="Y65" i="32" a="1"/>
  <c r="Y65" i="32" s="1"/>
  <c r="W65" i="32" a="1"/>
  <c r="W65" i="32" s="1"/>
  <c r="S67" i="31"/>
  <c r="X67" i="31" a="1"/>
  <c r="X67" i="31" s="1"/>
  <c r="N69" i="30"/>
  <c r="O69" i="30" s="1"/>
  <c r="P69" i="30" s="1"/>
  <c r="Q69" i="30" s="1"/>
  <c r="R69" i="30" s="1"/>
  <c r="V69" i="30"/>
  <c r="Y68" i="30" a="1"/>
  <c r="Y68" i="30" s="1"/>
  <c r="X68" i="30" a="1"/>
  <c r="X68" i="30" s="1"/>
  <c r="W68" i="30" a="1"/>
  <c r="W68" i="30" s="1"/>
  <c r="N67" i="29"/>
  <c r="O67" i="29" s="1"/>
  <c r="P67" i="29" s="1"/>
  <c r="Q67" i="29" s="1"/>
  <c r="R67" i="29" s="1"/>
  <c r="V67" i="29"/>
  <c r="X66" i="29" a="1"/>
  <c r="X66" i="29" s="1"/>
  <c r="Y66" i="29" a="1"/>
  <c r="Y66" i="29" s="1"/>
  <c r="W66" i="29" a="1"/>
  <c r="W66" i="29" s="1"/>
  <c r="V68" i="28"/>
  <c r="M69" i="28"/>
  <c r="Y67" i="28" a="1"/>
  <c r="Y67" i="28" s="1"/>
  <c r="W67" i="28" a="1"/>
  <c r="W67" i="28" s="1"/>
  <c r="V67" i="27"/>
  <c r="N67" i="27"/>
  <c r="O67" i="27" s="1"/>
  <c r="P67" i="27" s="1"/>
  <c r="Q67" i="27" s="1"/>
  <c r="R67" i="27" s="1"/>
  <c r="Y66" i="27" a="1"/>
  <c r="Y66" i="27" s="1"/>
  <c r="X66" i="27" a="1"/>
  <c r="X66" i="27" s="1"/>
  <c r="W66" i="27" a="1"/>
  <c r="W66" i="27" s="1"/>
  <c r="V67" i="26"/>
  <c r="N67" i="26"/>
  <c r="O67" i="26" s="1"/>
  <c r="P67" i="26" s="1"/>
  <c r="Q67" i="26" s="1"/>
  <c r="R67" i="26" s="1"/>
  <c r="Y66" i="26" a="1"/>
  <c r="Y66" i="26" s="1"/>
  <c r="X66" i="26" a="1"/>
  <c r="X66" i="26" s="1"/>
  <c r="W66" i="26" a="1"/>
  <c r="W66" i="26" s="1"/>
  <c r="M71" i="25"/>
  <c r="V70" i="25"/>
  <c r="W69" i="25" a="1"/>
  <c r="W69" i="25" s="1"/>
  <c r="Y69" i="25" a="1"/>
  <c r="Y69" i="25" s="1"/>
  <c r="S71" i="24"/>
  <c r="X71" i="24" a="1"/>
  <c r="X71" i="24" s="1"/>
  <c r="S67" i="23"/>
  <c r="Y67" i="23" a="1"/>
  <c r="Y67" i="23" s="1"/>
  <c r="W67" i="23" a="1"/>
  <c r="W67" i="23" s="1"/>
  <c r="S69" i="39" l="1"/>
  <c r="X69" i="39" a="1"/>
  <c r="X69" i="39" s="1"/>
  <c r="Y68" i="38" a="1"/>
  <c r="Y68" i="38" s="1"/>
  <c r="W68" i="38" a="1"/>
  <c r="W68" i="38" s="1"/>
  <c r="X68" i="38" a="1"/>
  <c r="X68" i="38" s="1"/>
  <c r="N69" i="38"/>
  <c r="O69" i="38" s="1"/>
  <c r="P69" i="38" s="1"/>
  <c r="Q69" i="38" s="1"/>
  <c r="R69" i="38" s="1"/>
  <c r="V69" i="38"/>
  <c r="N71" i="37"/>
  <c r="O71" i="37" s="1"/>
  <c r="P71" i="37" s="1"/>
  <c r="Q71" i="37" s="1"/>
  <c r="R71" i="37" s="1"/>
  <c r="V71" i="37"/>
  <c r="Y70" i="37" a="1"/>
  <c r="Y70" i="37" s="1"/>
  <c r="X70" i="37" a="1"/>
  <c r="X70" i="37" s="1"/>
  <c r="W70" i="37" a="1"/>
  <c r="W70" i="37" s="1"/>
  <c r="S69" i="36"/>
  <c r="X69" i="36" a="1"/>
  <c r="X69" i="36" s="1"/>
  <c r="Y69" i="36" a="1"/>
  <c r="Y69" i="36" s="1"/>
  <c r="V68" i="35"/>
  <c r="M69" i="35"/>
  <c r="X67" i="35" a="1"/>
  <c r="X67" i="35" s="1"/>
  <c r="W67" i="35" a="1"/>
  <c r="W67" i="35" s="1"/>
  <c r="S69" i="34"/>
  <c r="Y69" i="34" s="1" a="1"/>
  <c r="Y69" i="34" s="1"/>
  <c r="S65" i="33"/>
  <c r="N67" i="32"/>
  <c r="O67" i="32" s="1"/>
  <c r="P67" i="32" s="1"/>
  <c r="Q67" i="32" s="1"/>
  <c r="R67" i="32" s="1"/>
  <c r="V67" i="32"/>
  <c r="Y66" i="32" a="1"/>
  <c r="Y66" i="32" s="1"/>
  <c r="W66" i="32" a="1"/>
  <c r="W66" i="32" s="1"/>
  <c r="X66" i="32" a="1"/>
  <c r="X66" i="32" s="1"/>
  <c r="V68" i="31"/>
  <c r="M69" i="31"/>
  <c r="Y67" i="31" a="1"/>
  <c r="Y67" i="31" s="1"/>
  <c r="W67" i="31" a="1"/>
  <c r="W67" i="31" s="1"/>
  <c r="S69" i="30"/>
  <c r="S67" i="29"/>
  <c r="Y67" i="29" a="1"/>
  <c r="Y67" i="29" s="1"/>
  <c r="V69" i="28"/>
  <c r="N69" i="28"/>
  <c r="O69" i="28" s="1"/>
  <c r="P69" i="28" s="1"/>
  <c r="Q69" i="28" s="1"/>
  <c r="R69" i="28" s="1"/>
  <c r="X68" i="28" a="1"/>
  <c r="X68" i="28" s="1"/>
  <c r="W68" i="28" a="1"/>
  <c r="W68" i="28" s="1"/>
  <c r="Y68" i="28" a="1"/>
  <c r="Y68" i="28" s="1"/>
  <c r="S67" i="27"/>
  <c r="X67" i="27" s="1" a="1"/>
  <c r="X67" i="27" s="1"/>
  <c r="X67" i="26" a="1"/>
  <c r="X67" i="26" s="1"/>
  <c r="S67" i="26"/>
  <c r="X70" i="25" a="1"/>
  <c r="X70" i="25" s="1"/>
  <c r="W70" i="25" a="1"/>
  <c r="W70" i="25" s="1"/>
  <c r="Y70" i="25" a="1"/>
  <c r="Y70" i="25" s="1"/>
  <c r="N71" i="25"/>
  <c r="O71" i="25" s="1"/>
  <c r="P71" i="25" s="1"/>
  <c r="Q71" i="25" s="1"/>
  <c r="R71" i="25" s="1"/>
  <c r="V71" i="25"/>
  <c r="V72" i="24"/>
  <c r="M73" i="24"/>
  <c r="Y71" i="24" a="1"/>
  <c r="Y71" i="24" s="1"/>
  <c r="W71" i="24" a="1"/>
  <c r="W71" i="24" s="1"/>
  <c r="V68" i="23"/>
  <c r="M69" i="23"/>
  <c r="X67" i="23" a="1"/>
  <c r="X67" i="23" s="1"/>
  <c r="V70" i="39" l="1"/>
  <c r="M71" i="39"/>
  <c r="Y69" i="39" a="1"/>
  <c r="Y69" i="39" s="1"/>
  <c r="W69" i="39" a="1"/>
  <c r="W69" i="39" s="1"/>
  <c r="S69" i="38"/>
  <c r="S71" i="37"/>
  <c r="X71" i="37" s="1" a="1"/>
  <c r="X71" i="37" s="1"/>
  <c r="M71" i="36"/>
  <c r="V70" i="36"/>
  <c r="W69" i="36" a="1"/>
  <c r="W69" i="36" s="1"/>
  <c r="N69" i="35"/>
  <c r="O69" i="35" s="1"/>
  <c r="P69" i="35" s="1"/>
  <c r="Q69" i="35" s="1"/>
  <c r="R69" i="35" s="1"/>
  <c r="V69" i="35"/>
  <c r="Y68" i="35" a="1"/>
  <c r="Y68" i="35" s="1"/>
  <c r="X68" i="35" a="1"/>
  <c r="X68" i="35" s="1"/>
  <c r="W68" i="35" a="1"/>
  <c r="W68" i="35" s="1"/>
  <c r="W69" i="34" a="1"/>
  <c r="W69" i="34" s="1"/>
  <c r="M71" i="34"/>
  <c r="V70" i="34"/>
  <c r="X69" i="34" a="1"/>
  <c r="X69" i="34" s="1"/>
  <c r="M67" i="33"/>
  <c r="V66" i="33"/>
  <c r="W65" i="33" a="1"/>
  <c r="W65" i="33" s="1"/>
  <c r="Y65" i="33" a="1"/>
  <c r="Y65" i="33" s="1"/>
  <c r="X65" i="33" a="1"/>
  <c r="X65" i="33" s="1"/>
  <c r="S67" i="32"/>
  <c r="X67" i="32" a="1"/>
  <c r="X67" i="32" s="1"/>
  <c r="N69" i="31"/>
  <c r="O69" i="31" s="1"/>
  <c r="P69" i="31" s="1"/>
  <c r="Q69" i="31" s="1"/>
  <c r="R69" i="31" s="1"/>
  <c r="V69" i="31"/>
  <c r="Y68" i="31" a="1"/>
  <c r="Y68" i="31" s="1"/>
  <c r="X68" i="31" a="1"/>
  <c r="X68" i="31" s="1"/>
  <c r="W68" i="31" a="1"/>
  <c r="W68" i="31" s="1"/>
  <c r="V70" i="30"/>
  <c r="M71" i="30"/>
  <c r="Y69" i="30" a="1"/>
  <c r="Y69" i="30" s="1"/>
  <c r="X69" i="30" a="1"/>
  <c r="X69" i="30" s="1"/>
  <c r="W69" i="30" a="1"/>
  <c r="W69" i="30" s="1"/>
  <c r="V68" i="29"/>
  <c r="M69" i="29"/>
  <c r="W67" i="29" a="1"/>
  <c r="W67" i="29" s="1"/>
  <c r="X67" i="29" a="1"/>
  <c r="X67" i="29" s="1"/>
  <c r="S69" i="28"/>
  <c r="Y69" i="28" a="1"/>
  <c r="Y69" i="28" s="1"/>
  <c r="V68" i="27"/>
  <c r="M69" i="27"/>
  <c r="Y67" i="27" a="1"/>
  <c r="Y67" i="27" s="1"/>
  <c r="W67" i="27" a="1"/>
  <c r="W67" i="27" s="1"/>
  <c r="M69" i="26"/>
  <c r="V68" i="26"/>
  <c r="W67" i="26" a="1"/>
  <c r="W67" i="26" s="1"/>
  <c r="Y67" i="26" a="1"/>
  <c r="Y67" i="26" s="1"/>
  <c r="S71" i="25"/>
  <c r="Y71" i="25" s="1" a="1"/>
  <c r="Y71" i="25" s="1"/>
  <c r="V73" i="24"/>
  <c r="N73" i="24"/>
  <c r="O73" i="24" s="1"/>
  <c r="P73" i="24" s="1"/>
  <c r="Q73" i="24" s="1"/>
  <c r="R73" i="24" s="1"/>
  <c r="Y72" i="24" a="1"/>
  <c r="Y72" i="24" s="1"/>
  <c r="X72" i="24" a="1"/>
  <c r="X72" i="24" s="1"/>
  <c r="W72" i="24" a="1"/>
  <c r="W72" i="24" s="1"/>
  <c r="V69" i="23"/>
  <c r="N69" i="23"/>
  <c r="O69" i="23" s="1"/>
  <c r="P69" i="23" s="1"/>
  <c r="Q69" i="23" s="1"/>
  <c r="R69" i="23" s="1"/>
  <c r="Y68" i="23" a="1"/>
  <c r="Y68" i="23" s="1"/>
  <c r="X68" i="23" a="1"/>
  <c r="X68" i="23" s="1"/>
  <c r="W68" i="23" a="1"/>
  <c r="W68" i="23" s="1"/>
  <c r="N71" i="39" l="1"/>
  <c r="O71" i="39" s="1"/>
  <c r="P71" i="39" s="1"/>
  <c r="Q71" i="39" s="1"/>
  <c r="R71" i="39" s="1"/>
  <c r="V71" i="39"/>
  <c r="W70" i="39" a="1"/>
  <c r="W70" i="39" s="1"/>
  <c r="Y70" i="39" a="1"/>
  <c r="Y70" i="39" s="1"/>
  <c r="X70" i="39" a="1"/>
  <c r="X70" i="39" s="1"/>
  <c r="M71" i="38"/>
  <c r="V70" i="38"/>
  <c r="X69" i="38" a="1"/>
  <c r="X69" i="38" s="1"/>
  <c r="W69" i="38" a="1"/>
  <c r="W69" i="38" s="1"/>
  <c r="Y69" i="38" a="1"/>
  <c r="Y69" i="38" s="1"/>
  <c r="V72" i="37"/>
  <c r="M73" i="37"/>
  <c r="W71" i="37" a="1"/>
  <c r="W71" i="37" s="1"/>
  <c r="Y71" i="37" a="1"/>
  <c r="Y71" i="37" s="1"/>
  <c r="Y70" i="36" a="1"/>
  <c r="Y70" i="36" s="1"/>
  <c r="X70" i="36" a="1"/>
  <c r="X70" i="36" s="1"/>
  <c r="W70" i="36" a="1"/>
  <c r="W70" i="36" s="1"/>
  <c r="N71" i="36"/>
  <c r="O71" i="36" s="1"/>
  <c r="P71" i="36" s="1"/>
  <c r="Q71" i="36" s="1"/>
  <c r="R71" i="36" s="1"/>
  <c r="V71" i="36"/>
  <c r="X69" i="35" a="1"/>
  <c r="X69" i="35" s="1"/>
  <c r="S69" i="35"/>
  <c r="Y69" i="35" a="1"/>
  <c r="Y69" i="35" s="1"/>
  <c r="Y70" i="34" a="1"/>
  <c r="Y70" i="34" s="1"/>
  <c r="X70" i="34" a="1"/>
  <c r="X70" i="34" s="1"/>
  <c r="W70" i="34" a="1"/>
  <c r="W70" i="34" s="1"/>
  <c r="V71" i="34"/>
  <c r="N71" i="34"/>
  <c r="O71" i="34" s="1"/>
  <c r="P71" i="34" s="1"/>
  <c r="Q71" i="34" s="1"/>
  <c r="R71" i="34" s="1"/>
  <c r="Y66" i="33" a="1"/>
  <c r="Y66" i="33" s="1"/>
  <c r="X66" i="33" a="1"/>
  <c r="X66" i="33" s="1"/>
  <c r="W66" i="33" a="1"/>
  <c r="W66" i="33" s="1"/>
  <c r="N67" i="33"/>
  <c r="O67" i="33" s="1"/>
  <c r="P67" i="33" s="1"/>
  <c r="Q67" i="33" s="1"/>
  <c r="R67" i="33" s="1"/>
  <c r="V67" i="33"/>
  <c r="M69" i="32"/>
  <c r="V68" i="32"/>
  <c r="Y67" i="32" a="1"/>
  <c r="Y67" i="32" s="1"/>
  <c r="W67" i="32" a="1"/>
  <c r="W67" i="32" s="1"/>
  <c r="S69" i="31"/>
  <c r="X69" i="31" s="1" a="1"/>
  <c r="X69" i="31" s="1"/>
  <c r="V71" i="30"/>
  <c r="N71" i="30"/>
  <c r="O71" i="30" s="1"/>
  <c r="P71" i="30" s="1"/>
  <c r="Q71" i="30" s="1"/>
  <c r="R71" i="30" s="1"/>
  <c r="Y70" i="30" a="1"/>
  <c r="Y70" i="30" s="1"/>
  <c r="X70" i="30" a="1"/>
  <c r="X70" i="30" s="1"/>
  <c r="W70" i="30" a="1"/>
  <c r="W70" i="30" s="1"/>
  <c r="N69" i="29"/>
  <c r="O69" i="29" s="1"/>
  <c r="P69" i="29" s="1"/>
  <c r="Q69" i="29" s="1"/>
  <c r="R69" i="29" s="1"/>
  <c r="V69" i="29"/>
  <c r="W68" i="29" a="1"/>
  <c r="W68" i="29" s="1"/>
  <c r="X68" i="29" a="1"/>
  <c r="X68" i="29" s="1"/>
  <c r="Y68" i="29" a="1"/>
  <c r="Y68" i="29" s="1"/>
  <c r="V70" i="28"/>
  <c r="M71" i="28"/>
  <c r="W69" i="28" a="1"/>
  <c r="W69" i="28" s="1"/>
  <c r="X69" i="28" a="1"/>
  <c r="X69" i="28" s="1"/>
  <c r="Y68" i="27" a="1"/>
  <c r="Y68" i="27" s="1"/>
  <c r="X68" i="27" a="1"/>
  <c r="X68" i="27" s="1"/>
  <c r="W68" i="27" a="1"/>
  <c r="W68" i="27" s="1"/>
  <c r="N69" i="27"/>
  <c r="O69" i="27" s="1"/>
  <c r="P69" i="27" s="1"/>
  <c r="Q69" i="27" s="1"/>
  <c r="R69" i="27" s="1"/>
  <c r="V69" i="27"/>
  <c r="Y68" i="26" a="1"/>
  <c r="Y68" i="26" s="1"/>
  <c r="X68" i="26" a="1"/>
  <c r="X68" i="26" s="1"/>
  <c r="W68" i="26" a="1"/>
  <c r="W68" i="26" s="1"/>
  <c r="V69" i="26"/>
  <c r="N69" i="26"/>
  <c r="O69" i="26" s="1"/>
  <c r="P69" i="26" s="1"/>
  <c r="Q69" i="26" s="1"/>
  <c r="R69" i="26" s="1"/>
  <c r="M73" i="25"/>
  <c r="V72" i="25"/>
  <c r="W71" i="25" a="1"/>
  <c r="W71" i="25" s="1"/>
  <c r="X71" i="25" a="1"/>
  <c r="X71" i="25" s="1"/>
  <c r="W73" i="24" a="1"/>
  <c r="W73" i="24" s="1"/>
  <c r="X73" i="24" a="1"/>
  <c r="X73" i="24" s="1"/>
  <c r="S73" i="24"/>
  <c r="Y73" i="24" a="1"/>
  <c r="Y73" i="24" s="1"/>
  <c r="S69" i="23"/>
  <c r="X69" i="23" s="1" a="1"/>
  <c r="X69" i="23" s="1"/>
  <c r="X71" i="39" l="1" a="1"/>
  <c r="X71" i="39" s="1"/>
  <c r="S71" i="39"/>
  <c r="W71" i="39" a="1"/>
  <c r="W71" i="39" s="1"/>
  <c r="Y70" i="38" a="1"/>
  <c r="Y70" i="38" s="1"/>
  <c r="X70" i="38" a="1"/>
  <c r="X70" i="38" s="1"/>
  <c r="W70" i="38" a="1"/>
  <c r="W70" i="38" s="1"/>
  <c r="N71" i="38"/>
  <c r="O71" i="38" s="1"/>
  <c r="P71" i="38" s="1"/>
  <c r="Q71" i="38" s="1"/>
  <c r="R71" i="38" s="1"/>
  <c r="V71" i="38"/>
  <c r="N73" i="37"/>
  <c r="O73" i="37" s="1"/>
  <c r="P73" i="37" s="1"/>
  <c r="Q73" i="37" s="1"/>
  <c r="R73" i="37" s="1"/>
  <c r="V73" i="37"/>
  <c r="Y72" i="37" a="1"/>
  <c r="Y72" i="37" s="1"/>
  <c r="W72" i="37" a="1"/>
  <c r="W72" i="37" s="1"/>
  <c r="X72" i="37" a="1"/>
  <c r="X72" i="37" s="1"/>
  <c r="S71" i="36"/>
  <c r="X71" i="36" a="1"/>
  <c r="X71" i="36" s="1"/>
  <c r="V70" i="35"/>
  <c r="M71" i="35"/>
  <c r="W69" i="35" a="1"/>
  <c r="W69" i="35" s="1"/>
  <c r="S71" i="34"/>
  <c r="X71" i="34" a="1"/>
  <c r="X71" i="34" s="1"/>
  <c r="Y71" i="34" a="1"/>
  <c r="Y71" i="34" s="1"/>
  <c r="W71" i="34" a="1"/>
  <c r="W71" i="34" s="1"/>
  <c r="S67" i="33"/>
  <c r="X67" i="33" a="1"/>
  <c r="X67" i="33" s="1"/>
  <c r="Y68" i="32" a="1"/>
  <c r="Y68" i="32" s="1"/>
  <c r="X68" i="32" a="1"/>
  <c r="X68" i="32" s="1"/>
  <c r="W68" i="32" a="1"/>
  <c r="W68" i="32" s="1"/>
  <c r="V69" i="32"/>
  <c r="N69" i="32"/>
  <c r="O69" i="32" s="1"/>
  <c r="P69" i="32" s="1"/>
  <c r="Q69" i="32" s="1"/>
  <c r="R69" i="32" s="1"/>
  <c r="M71" i="31"/>
  <c r="V70" i="31"/>
  <c r="Y69" i="31" a="1"/>
  <c r="Y69" i="31" s="1"/>
  <c r="W69" i="31" a="1"/>
  <c r="W69" i="31" s="1"/>
  <c r="S71" i="30"/>
  <c r="W71" i="30" a="1"/>
  <c r="W71" i="30" s="1"/>
  <c r="S69" i="29"/>
  <c r="V71" i="28"/>
  <c r="N71" i="28"/>
  <c r="O71" i="28" s="1"/>
  <c r="P71" i="28" s="1"/>
  <c r="Q71" i="28" s="1"/>
  <c r="R71" i="28" s="1"/>
  <c r="W70" i="28" a="1"/>
  <c r="W70" i="28" s="1"/>
  <c r="X70" i="28" a="1"/>
  <c r="X70" i="28" s="1"/>
  <c r="Y70" i="28" a="1"/>
  <c r="Y70" i="28" s="1"/>
  <c r="S69" i="27"/>
  <c r="X69" i="27" a="1"/>
  <c r="X69" i="27" s="1"/>
  <c r="Y69" i="27" a="1"/>
  <c r="Y69" i="27" s="1"/>
  <c r="S69" i="26"/>
  <c r="X69" i="26" a="1"/>
  <c r="X69" i="26" s="1"/>
  <c r="Y72" i="25" a="1"/>
  <c r="Y72" i="25" s="1"/>
  <c r="W72" i="25" a="1"/>
  <c r="W72" i="25" s="1"/>
  <c r="X72" i="25" a="1"/>
  <c r="X72" i="25" s="1"/>
  <c r="V73" i="25"/>
  <c r="N73" i="25"/>
  <c r="O73" i="25" s="1"/>
  <c r="P73" i="25" s="1"/>
  <c r="Q73" i="25" s="1"/>
  <c r="R73" i="25" s="1"/>
  <c r="M75" i="24"/>
  <c r="V74" i="24"/>
  <c r="M71" i="23"/>
  <c r="V70" i="23"/>
  <c r="W69" i="23" a="1"/>
  <c r="W69" i="23" s="1"/>
  <c r="Y69" i="23" a="1"/>
  <c r="Y69" i="23" s="1"/>
  <c r="M73" i="39" l="1"/>
  <c r="V72" i="39"/>
  <c r="Y71" i="39" a="1"/>
  <c r="Y71" i="39" s="1"/>
  <c r="X71" i="38" a="1"/>
  <c r="X71" i="38" s="1"/>
  <c r="S71" i="38"/>
  <c r="S73" i="37"/>
  <c r="X73" i="37" a="1"/>
  <c r="X73" i="37" s="1"/>
  <c r="M73" i="36"/>
  <c r="V72" i="36"/>
  <c r="Y71" i="36" a="1"/>
  <c r="Y71" i="36" s="1"/>
  <c r="W71" i="36" a="1"/>
  <c r="W71" i="36" s="1"/>
  <c r="N71" i="35"/>
  <c r="O71" i="35" s="1"/>
  <c r="P71" i="35" s="1"/>
  <c r="Q71" i="35" s="1"/>
  <c r="R71" i="35" s="1"/>
  <c r="V71" i="35"/>
  <c r="Y70" i="35" a="1"/>
  <c r="Y70" i="35" s="1"/>
  <c r="W70" i="35" a="1"/>
  <c r="W70" i="35" s="1"/>
  <c r="X70" i="35" a="1"/>
  <c r="X70" i="35" s="1"/>
  <c r="M73" i="34"/>
  <c r="V72" i="34"/>
  <c r="M69" i="33"/>
  <c r="V68" i="33"/>
  <c r="Y67" i="33" a="1"/>
  <c r="Y67" i="33" s="1"/>
  <c r="W67" i="33" a="1"/>
  <c r="W67" i="33" s="1"/>
  <c r="S69" i="32"/>
  <c r="Y69" i="32" a="1"/>
  <c r="Y69" i="32" s="1"/>
  <c r="Y70" i="31" a="1"/>
  <c r="Y70" i="31" s="1"/>
  <c r="W70" i="31" a="1"/>
  <c r="W70" i="31" s="1"/>
  <c r="X70" i="31" a="1"/>
  <c r="X70" i="31" s="1"/>
  <c r="N71" i="31"/>
  <c r="O71" i="31" s="1"/>
  <c r="P71" i="31" s="1"/>
  <c r="Q71" i="31" s="1"/>
  <c r="R71" i="31" s="1"/>
  <c r="V71" i="31"/>
  <c r="M73" i="30"/>
  <c r="V72" i="30"/>
  <c r="X71" i="30" a="1"/>
  <c r="X71" i="30" s="1"/>
  <c r="Y71" i="30" a="1"/>
  <c r="Y71" i="30" s="1"/>
  <c r="M71" i="29"/>
  <c r="V70" i="29"/>
  <c r="W69" i="29" a="1"/>
  <c r="W69" i="29" s="1"/>
  <c r="X69" i="29" a="1"/>
  <c r="X69" i="29" s="1"/>
  <c r="Y69" i="29" a="1"/>
  <c r="Y69" i="29" s="1"/>
  <c r="S71" i="28"/>
  <c r="X71" i="28" a="1"/>
  <c r="X71" i="28" s="1"/>
  <c r="Y71" i="28" a="1"/>
  <c r="Y71" i="28" s="1"/>
  <c r="V70" i="27"/>
  <c r="M71" i="27"/>
  <c r="W69" i="27" a="1"/>
  <c r="W69" i="27" s="1"/>
  <c r="V70" i="26"/>
  <c r="M71" i="26"/>
  <c r="Y69" i="26" a="1"/>
  <c r="Y69" i="26" s="1"/>
  <c r="W69" i="26" a="1"/>
  <c r="W69" i="26" s="1"/>
  <c r="Y73" i="25" a="1"/>
  <c r="Y73" i="25" s="1"/>
  <c r="S73" i="25"/>
  <c r="X74" i="24" a="1"/>
  <c r="X74" i="24" s="1"/>
  <c r="Y74" i="24" a="1"/>
  <c r="Y74" i="24" s="1"/>
  <c r="W74" i="24" a="1"/>
  <c r="W74" i="24" s="1"/>
  <c r="N75" i="24"/>
  <c r="O75" i="24" s="1"/>
  <c r="P75" i="24" s="1"/>
  <c r="Q75" i="24" s="1"/>
  <c r="R75" i="24" s="1"/>
  <c r="V75" i="24"/>
  <c r="Y70" i="23" a="1"/>
  <c r="Y70" i="23" s="1"/>
  <c r="X70" i="23" a="1"/>
  <c r="X70" i="23" s="1"/>
  <c r="W70" i="23" a="1"/>
  <c r="W70" i="23" s="1"/>
  <c r="V71" i="23"/>
  <c r="N71" i="23"/>
  <c r="O71" i="23" s="1"/>
  <c r="P71" i="23" s="1"/>
  <c r="Q71" i="23" s="1"/>
  <c r="R71" i="23" s="1"/>
  <c r="W72" i="39" l="1" a="1"/>
  <c r="W72" i="39" s="1"/>
  <c r="Y72" i="39" a="1"/>
  <c r="Y72" i="39" s="1"/>
  <c r="X72" i="39" a="1"/>
  <c r="X72" i="39" s="1"/>
  <c r="N73" i="39"/>
  <c r="O73" i="39" s="1"/>
  <c r="P73" i="39" s="1"/>
  <c r="Q73" i="39" s="1"/>
  <c r="R73" i="39" s="1"/>
  <c r="V73" i="39"/>
  <c r="V72" i="38"/>
  <c r="M73" i="38"/>
  <c r="W71" i="38" a="1"/>
  <c r="W71" i="38" s="1"/>
  <c r="Y71" i="38" a="1"/>
  <c r="Y71" i="38" s="1"/>
  <c r="M75" i="37"/>
  <c r="V74" i="37"/>
  <c r="W73" i="37" a="1"/>
  <c r="W73" i="37" s="1"/>
  <c r="Y73" i="37" a="1"/>
  <c r="Y73" i="37" s="1"/>
  <c r="Y72" i="36" a="1"/>
  <c r="Y72" i="36" s="1"/>
  <c r="W72" i="36" a="1"/>
  <c r="W72" i="36" s="1"/>
  <c r="X72" i="36" a="1"/>
  <c r="X72" i="36" s="1"/>
  <c r="V73" i="36"/>
  <c r="N73" i="36"/>
  <c r="O73" i="36" s="1"/>
  <c r="P73" i="36" s="1"/>
  <c r="Q73" i="36" s="1"/>
  <c r="R73" i="36" s="1"/>
  <c r="S71" i="35"/>
  <c r="Y71" i="35" a="1"/>
  <c r="Y71" i="35" s="1"/>
  <c r="N73" i="34"/>
  <c r="O73" i="34" s="1"/>
  <c r="P73" i="34" s="1"/>
  <c r="Q73" i="34" s="1"/>
  <c r="R73" i="34" s="1"/>
  <c r="V73" i="34"/>
  <c r="Y72" i="34" a="1"/>
  <c r="Y72" i="34" s="1"/>
  <c r="W72" i="34" a="1"/>
  <c r="W72" i="34" s="1"/>
  <c r="X72" i="34" a="1"/>
  <c r="X72" i="34" s="1"/>
  <c r="X68" i="33" a="1"/>
  <c r="X68" i="33" s="1"/>
  <c r="Y68" i="33" a="1"/>
  <c r="Y68" i="33" s="1"/>
  <c r="W68" i="33" a="1"/>
  <c r="W68" i="33" s="1"/>
  <c r="N69" i="33"/>
  <c r="O69" i="33" s="1"/>
  <c r="P69" i="33" s="1"/>
  <c r="Q69" i="33" s="1"/>
  <c r="R69" i="33" s="1"/>
  <c r="V69" i="33"/>
  <c r="V70" i="32"/>
  <c r="M71" i="32"/>
  <c r="X69" i="32" a="1"/>
  <c r="X69" i="32" s="1"/>
  <c r="W69" i="32" a="1"/>
  <c r="W69" i="32" s="1"/>
  <c r="S71" i="31"/>
  <c r="Y71" i="31" a="1"/>
  <c r="Y71" i="31" s="1"/>
  <c r="Y72" i="30" a="1"/>
  <c r="Y72" i="30" s="1"/>
  <c r="X72" i="30" a="1"/>
  <c r="X72" i="30" s="1"/>
  <c r="W72" i="30" a="1"/>
  <c r="W72" i="30" s="1"/>
  <c r="V73" i="30"/>
  <c r="N73" i="30"/>
  <c r="O73" i="30" s="1"/>
  <c r="P73" i="30" s="1"/>
  <c r="Q73" i="30" s="1"/>
  <c r="R73" i="30" s="1"/>
  <c r="Y70" i="29" a="1"/>
  <c r="Y70" i="29" s="1"/>
  <c r="X70" i="29" a="1"/>
  <c r="X70" i="29" s="1"/>
  <c r="W70" i="29" a="1"/>
  <c r="W70" i="29" s="1"/>
  <c r="N71" i="29"/>
  <c r="O71" i="29" s="1"/>
  <c r="P71" i="29" s="1"/>
  <c r="Q71" i="29" s="1"/>
  <c r="R71" i="29" s="1"/>
  <c r="V71" i="29"/>
  <c r="V72" i="28"/>
  <c r="M73" i="28"/>
  <c r="W71" i="28" a="1"/>
  <c r="W71" i="28" s="1"/>
  <c r="Y70" i="27" a="1"/>
  <c r="Y70" i="27" s="1"/>
  <c r="X70" i="27" a="1"/>
  <c r="X70" i="27" s="1"/>
  <c r="W70" i="27" a="1"/>
  <c r="W70" i="27" s="1"/>
  <c r="V71" i="27"/>
  <c r="N71" i="27"/>
  <c r="O71" i="27" s="1"/>
  <c r="P71" i="27" s="1"/>
  <c r="Q71" i="27" s="1"/>
  <c r="R71" i="27" s="1"/>
  <c r="N71" i="26"/>
  <c r="O71" i="26" s="1"/>
  <c r="P71" i="26" s="1"/>
  <c r="Q71" i="26" s="1"/>
  <c r="R71" i="26" s="1"/>
  <c r="V71" i="26"/>
  <c r="X70" i="26" a="1"/>
  <c r="X70" i="26" s="1"/>
  <c r="W70" i="26" a="1"/>
  <c r="W70" i="26" s="1"/>
  <c r="Y70" i="26" a="1"/>
  <c r="Y70" i="26" s="1"/>
  <c r="V74" i="25"/>
  <c r="M75" i="25"/>
  <c r="X73" i="25" a="1"/>
  <c r="X73" i="25" s="1"/>
  <c r="W73" i="25" a="1"/>
  <c r="W73" i="25" s="1"/>
  <c r="Y75" i="24" a="1"/>
  <c r="Y75" i="24" s="1"/>
  <c r="W75" i="24" a="1"/>
  <c r="W75" i="24" s="1"/>
  <c r="S75" i="24"/>
  <c r="X75" i="24" a="1"/>
  <c r="X75" i="24" s="1"/>
  <c r="S71" i="23"/>
  <c r="X71" i="23" a="1"/>
  <c r="X71" i="23" s="1"/>
  <c r="W71" i="23" a="1"/>
  <c r="W71" i="23" s="1"/>
  <c r="S73" i="39" l="1"/>
  <c r="V73" i="38"/>
  <c r="N73" i="38"/>
  <c r="O73" i="38" s="1"/>
  <c r="P73" i="38" s="1"/>
  <c r="Q73" i="38" s="1"/>
  <c r="R73" i="38" s="1"/>
  <c r="X72" i="38" a="1"/>
  <c r="X72" i="38" s="1"/>
  <c r="W72" i="38" a="1"/>
  <c r="W72" i="38" s="1"/>
  <c r="Y72" i="38" a="1"/>
  <c r="Y72" i="38" s="1"/>
  <c r="X74" i="37" a="1"/>
  <c r="X74" i="37" s="1"/>
  <c r="W74" i="37" a="1"/>
  <c r="W74" i="37" s="1"/>
  <c r="Y74" i="37" a="1"/>
  <c r="Y74" i="37" s="1"/>
  <c r="N75" i="37"/>
  <c r="O75" i="37" s="1"/>
  <c r="P75" i="37" s="1"/>
  <c r="Q75" i="37" s="1"/>
  <c r="R75" i="37" s="1"/>
  <c r="V75" i="37"/>
  <c r="S73" i="36"/>
  <c r="X73" i="36" a="1"/>
  <c r="X73" i="36" s="1"/>
  <c r="M73" i="35"/>
  <c r="V72" i="35"/>
  <c r="X71" i="35" a="1"/>
  <c r="X71" i="35" s="1"/>
  <c r="W71" i="35" a="1"/>
  <c r="W71" i="35" s="1"/>
  <c r="Y73" i="34" a="1"/>
  <c r="Y73" i="34" s="1"/>
  <c r="S73" i="34"/>
  <c r="X73" i="34" a="1"/>
  <c r="X73" i="34" s="1"/>
  <c r="S69" i="33"/>
  <c r="X69" i="33" a="1"/>
  <c r="X69" i="33" s="1"/>
  <c r="V71" i="32"/>
  <c r="N71" i="32"/>
  <c r="O71" i="32" s="1"/>
  <c r="P71" i="32" s="1"/>
  <c r="Q71" i="32" s="1"/>
  <c r="R71" i="32" s="1"/>
  <c r="X70" i="32" a="1"/>
  <c r="X70" i="32" s="1"/>
  <c r="W70" i="32" a="1"/>
  <c r="W70" i="32" s="1"/>
  <c r="Y70" i="32" a="1"/>
  <c r="Y70" i="32" s="1"/>
  <c r="M73" i="31"/>
  <c r="V72" i="31"/>
  <c r="W71" i="31" a="1"/>
  <c r="W71" i="31" s="1"/>
  <c r="X71" i="31" a="1"/>
  <c r="X71" i="31" s="1"/>
  <c r="S73" i="30"/>
  <c r="S71" i="29"/>
  <c r="X71" i="29" a="1"/>
  <c r="X71" i="29" s="1"/>
  <c r="W71" i="29" a="1"/>
  <c r="W71" i="29" s="1"/>
  <c r="Y72" i="28" a="1"/>
  <c r="Y72" i="28" s="1"/>
  <c r="X72" i="28" a="1"/>
  <c r="X72" i="28" s="1"/>
  <c r="W72" i="28" a="1"/>
  <c r="W72" i="28" s="1"/>
  <c r="N73" i="28"/>
  <c r="O73" i="28" s="1"/>
  <c r="P73" i="28" s="1"/>
  <c r="Q73" i="28" s="1"/>
  <c r="R73" i="28" s="1"/>
  <c r="V73" i="28"/>
  <c r="S71" i="27"/>
  <c r="X71" i="26" a="1"/>
  <c r="X71" i="26" s="1"/>
  <c r="S71" i="26"/>
  <c r="W71" i="26" a="1"/>
  <c r="W71" i="26" s="1"/>
  <c r="Y71" i="26" a="1"/>
  <c r="Y71" i="26" s="1"/>
  <c r="V75" i="25"/>
  <c r="N75" i="25"/>
  <c r="O75" i="25" s="1"/>
  <c r="P75" i="25" s="1"/>
  <c r="Q75" i="25" s="1"/>
  <c r="R75" i="25" s="1"/>
  <c r="X74" i="25" a="1"/>
  <c r="X74" i="25" s="1"/>
  <c r="W74" i="25" a="1"/>
  <c r="W74" i="25" s="1"/>
  <c r="Y74" i="25" a="1"/>
  <c r="Y74" i="25" s="1"/>
  <c r="M77" i="24"/>
  <c r="V76" i="24"/>
  <c r="V72" i="23"/>
  <c r="M73" i="23"/>
  <c r="Y71" i="23" a="1"/>
  <c r="Y71" i="23" s="1"/>
  <c r="M75" i="39" l="1"/>
  <c r="V74" i="39"/>
  <c r="W73" i="39" a="1"/>
  <c r="W73" i="39" s="1"/>
  <c r="X73" i="39" a="1"/>
  <c r="X73" i="39" s="1"/>
  <c r="Y73" i="39" a="1"/>
  <c r="Y73" i="39" s="1"/>
  <c r="S73" i="38"/>
  <c r="W73" i="38" a="1"/>
  <c r="W73" i="38" s="1"/>
  <c r="S75" i="37"/>
  <c r="X75" i="37" s="1" a="1"/>
  <c r="X75" i="37" s="1"/>
  <c r="V74" i="36"/>
  <c r="M75" i="36"/>
  <c r="W73" i="36" a="1"/>
  <c r="W73" i="36" s="1"/>
  <c r="Y73" i="36" a="1"/>
  <c r="Y73" i="36" s="1"/>
  <c r="Y72" i="35" a="1"/>
  <c r="Y72" i="35" s="1"/>
  <c r="X72" i="35" a="1"/>
  <c r="X72" i="35" s="1"/>
  <c r="W72" i="35" a="1"/>
  <c r="W72" i="35" s="1"/>
  <c r="N73" i="35"/>
  <c r="O73" i="35" s="1"/>
  <c r="P73" i="35" s="1"/>
  <c r="Q73" i="35" s="1"/>
  <c r="R73" i="35" s="1"/>
  <c r="V73" i="35"/>
  <c r="V74" i="34"/>
  <c r="M75" i="34"/>
  <c r="W73" i="34" a="1"/>
  <c r="W73" i="34" s="1"/>
  <c r="V70" i="33"/>
  <c r="M71" i="33"/>
  <c r="W69" i="33" a="1"/>
  <c r="W69" i="33" s="1"/>
  <c r="Y69" i="33" a="1"/>
  <c r="Y69" i="33" s="1"/>
  <c r="X71" i="32" a="1"/>
  <c r="X71" i="32" s="1"/>
  <c r="S71" i="32"/>
  <c r="W71" i="32" s="1" a="1"/>
  <c r="W71" i="32" s="1"/>
  <c r="V73" i="31"/>
  <c r="N73" i="31"/>
  <c r="O73" i="31" s="1"/>
  <c r="P73" i="31" s="1"/>
  <c r="Q73" i="31" s="1"/>
  <c r="R73" i="31" s="1"/>
  <c r="W72" i="31" a="1"/>
  <c r="W72" i="31" s="1"/>
  <c r="Y72" i="31" a="1"/>
  <c r="Y72" i="31" s="1"/>
  <c r="X72" i="31" a="1"/>
  <c r="X72" i="31" s="1"/>
  <c r="M75" i="30"/>
  <c r="V74" i="30"/>
  <c r="W73" i="30" a="1"/>
  <c r="W73" i="30" s="1"/>
  <c r="Y73" i="30" a="1"/>
  <c r="Y73" i="30" s="1"/>
  <c r="X73" i="30" a="1"/>
  <c r="X73" i="30" s="1"/>
  <c r="V72" i="29"/>
  <c r="M73" i="29"/>
  <c r="Y71" i="29" a="1"/>
  <c r="Y71" i="29" s="1"/>
  <c r="S73" i="28"/>
  <c r="X73" i="28" a="1"/>
  <c r="X73" i="28" s="1"/>
  <c r="M73" i="27"/>
  <c r="V72" i="27"/>
  <c r="X71" i="27" a="1"/>
  <c r="X71" i="27" s="1"/>
  <c r="W71" i="27" a="1"/>
  <c r="W71" i="27" s="1"/>
  <c r="Y71" i="27" a="1"/>
  <c r="Y71" i="27" s="1"/>
  <c r="M73" i="26"/>
  <c r="V72" i="26"/>
  <c r="S75" i="25"/>
  <c r="Y75" i="25" s="1" a="1"/>
  <c r="Y75" i="25" s="1"/>
  <c r="X76" i="24" a="1"/>
  <c r="X76" i="24" s="1"/>
  <c r="W76" i="24" a="1"/>
  <c r="W76" i="24" s="1"/>
  <c r="Y76" i="24" a="1"/>
  <c r="Y76" i="24" s="1"/>
  <c r="N77" i="24"/>
  <c r="O77" i="24" s="1"/>
  <c r="P77" i="24" s="1"/>
  <c r="Q77" i="24" s="1"/>
  <c r="R77" i="24" s="1"/>
  <c r="V77" i="24"/>
  <c r="W72" i="23" a="1"/>
  <c r="W72" i="23" s="1"/>
  <c r="Y72" i="23" a="1"/>
  <c r="Y72" i="23" s="1"/>
  <c r="X72" i="23" a="1"/>
  <c r="X72" i="23" s="1"/>
  <c r="V73" i="23"/>
  <c r="N73" i="23"/>
  <c r="O73" i="23" s="1"/>
  <c r="P73" i="23" s="1"/>
  <c r="Q73" i="23" s="1"/>
  <c r="R73" i="23" s="1"/>
  <c r="W74" i="39" l="1" a="1"/>
  <c r="W74" i="39" s="1"/>
  <c r="X74" i="39" a="1"/>
  <c r="X74" i="39" s="1"/>
  <c r="Y74" i="39" a="1"/>
  <c r="Y74" i="39" s="1"/>
  <c r="N75" i="39"/>
  <c r="O75" i="39" s="1"/>
  <c r="P75" i="39" s="1"/>
  <c r="Q75" i="39" s="1"/>
  <c r="R75" i="39" s="1"/>
  <c r="V75" i="39"/>
  <c r="M75" i="38"/>
  <c r="V74" i="38"/>
  <c r="Y73" i="38" a="1"/>
  <c r="Y73" i="38" s="1"/>
  <c r="X73" i="38" a="1"/>
  <c r="X73" i="38" s="1"/>
  <c r="V76" i="37"/>
  <c r="M77" i="37"/>
  <c r="W75" i="37" a="1"/>
  <c r="W75" i="37" s="1"/>
  <c r="Y75" i="37" a="1"/>
  <c r="Y75" i="37" s="1"/>
  <c r="V75" i="36"/>
  <c r="N75" i="36"/>
  <c r="O75" i="36" s="1"/>
  <c r="P75" i="36" s="1"/>
  <c r="Q75" i="36" s="1"/>
  <c r="R75" i="36" s="1"/>
  <c r="X74" i="36" a="1"/>
  <c r="X74" i="36" s="1"/>
  <c r="W74" i="36" a="1"/>
  <c r="W74" i="36" s="1"/>
  <c r="Y74" i="36" a="1"/>
  <c r="Y74" i="36" s="1"/>
  <c r="S73" i="35"/>
  <c r="X73" i="35" s="1" a="1"/>
  <c r="X73" i="35" s="1"/>
  <c r="V75" i="34"/>
  <c r="N75" i="34"/>
  <c r="O75" i="34" s="1"/>
  <c r="P75" i="34" s="1"/>
  <c r="Q75" i="34" s="1"/>
  <c r="R75" i="34" s="1"/>
  <c r="X74" i="34" a="1"/>
  <c r="X74" i="34" s="1"/>
  <c r="Y74" i="34" a="1"/>
  <c r="Y74" i="34" s="1"/>
  <c r="W74" i="34" a="1"/>
  <c r="W74" i="34" s="1"/>
  <c r="V71" i="33"/>
  <c r="N71" i="33"/>
  <c r="O71" i="33" s="1"/>
  <c r="P71" i="33" s="1"/>
  <c r="Q71" i="33" s="1"/>
  <c r="R71" i="33" s="1"/>
  <c r="W70" i="33" a="1"/>
  <c r="W70" i="33" s="1"/>
  <c r="X70" i="33" a="1"/>
  <c r="X70" i="33" s="1"/>
  <c r="Y70" i="33" a="1"/>
  <c r="Y70" i="33" s="1"/>
  <c r="Y71" i="32" a="1"/>
  <c r="Y71" i="32" s="1"/>
  <c r="V72" i="32"/>
  <c r="M73" i="32"/>
  <c r="S73" i="31"/>
  <c r="X73" i="31" a="1"/>
  <c r="X73" i="31" s="1"/>
  <c r="Y74" i="30" a="1"/>
  <c r="Y74" i="30" s="1"/>
  <c r="W74" i="30" a="1"/>
  <c r="W74" i="30" s="1"/>
  <c r="X74" i="30" a="1"/>
  <c r="X74" i="30" s="1"/>
  <c r="V75" i="30"/>
  <c r="N75" i="30"/>
  <c r="O75" i="30" s="1"/>
  <c r="P75" i="30" s="1"/>
  <c r="Q75" i="30" s="1"/>
  <c r="R75" i="30" s="1"/>
  <c r="V73" i="29"/>
  <c r="N73" i="29"/>
  <c r="O73" i="29" s="1"/>
  <c r="P73" i="29" s="1"/>
  <c r="Q73" i="29" s="1"/>
  <c r="R73" i="29" s="1"/>
  <c r="X72" i="29" a="1"/>
  <c r="X72" i="29" s="1"/>
  <c r="Y72" i="29" a="1"/>
  <c r="Y72" i="29" s="1"/>
  <c r="W72" i="29" a="1"/>
  <c r="W72" i="29" s="1"/>
  <c r="V74" i="28"/>
  <c r="M75" i="28"/>
  <c r="W73" i="28" a="1"/>
  <c r="W73" i="28" s="1"/>
  <c r="Y73" i="28" a="1"/>
  <c r="Y73" i="28" s="1"/>
  <c r="X72" i="27" a="1"/>
  <c r="X72" i="27" s="1"/>
  <c r="Y72" i="27" a="1"/>
  <c r="Y72" i="27" s="1"/>
  <c r="W72" i="27" a="1"/>
  <c r="W72" i="27" s="1"/>
  <c r="V73" i="27"/>
  <c r="N73" i="27"/>
  <c r="O73" i="27" s="1"/>
  <c r="P73" i="27" s="1"/>
  <c r="Q73" i="27" s="1"/>
  <c r="R73" i="27" s="1"/>
  <c r="W72" i="26" a="1"/>
  <c r="W72" i="26" s="1"/>
  <c r="Y72" i="26" a="1"/>
  <c r="Y72" i="26" s="1"/>
  <c r="X72" i="26" a="1"/>
  <c r="X72" i="26" s="1"/>
  <c r="V73" i="26"/>
  <c r="N73" i="26"/>
  <c r="O73" i="26" s="1"/>
  <c r="P73" i="26" s="1"/>
  <c r="Q73" i="26" s="1"/>
  <c r="R73" i="26" s="1"/>
  <c r="X75" i="25" a="1"/>
  <c r="X75" i="25" s="1"/>
  <c r="V76" i="25"/>
  <c r="M77" i="25"/>
  <c r="W75" i="25" a="1"/>
  <c r="W75" i="25" s="1"/>
  <c r="S77" i="24"/>
  <c r="X77" i="24" s="1" a="1"/>
  <c r="X77" i="24" s="1"/>
  <c r="S73" i="23"/>
  <c r="W73" i="23" a="1"/>
  <c r="W73" i="23" s="1"/>
  <c r="S75" i="39" l="1"/>
  <c r="W74" i="38" a="1"/>
  <c r="W74" i="38" s="1"/>
  <c r="Y74" i="38" a="1"/>
  <c r="Y74" i="38" s="1"/>
  <c r="X74" i="38" a="1"/>
  <c r="X74" i="38" s="1"/>
  <c r="V75" i="38"/>
  <c r="N75" i="38"/>
  <c r="O75" i="38" s="1"/>
  <c r="P75" i="38" s="1"/>
  <c r="Q75" i="38" s="1"/>
  <c r="R75" i="38" s="1"/>
  <c r="V77" i="37"/>
  <c r="N77" i="37"/>
  <c r="O77" i="37" s="1"/>
  <c r="P77" i="37" s="1"/>
  <c r="Q77" i="37" s="1"/>
  <c r="R77" i="37" s="1"/>
  <c r="X76" i="37" a="1"/>
  <c r="X76" i="37" s="1"/>
  <c r="Y76" i="37" a="1"/>
  <c r="Y76" i="37" s="1"/>
  <c r="W76" i="37" a="1"/>
  <c r="W76" i="37" s="1"/>
  <c r="S75" i="36"/>
  <c r="W75" i="36" a="1"/>
  <c r="W75" i="36" s="1"/>
  <c r="V74" i="35"/>
  <c r="M75" i="35"/>
  <c r="W73" i="35" a="1"/>
  <c r="W73" i="35" s="1"/>
  <c r="Y73" i="35" a="1"/>
  <c r="Y73" i="35" s="1"/>
  <c r="W75" i="34" a="1"/>
  <c r="W75" i="34" s="1"/>
  <c r="S75" i="34"/>
  <c r="Y75" i="34" a="1"/>
  <c r="Y75" i="34" s="1"/>
  <c r="S71" i="33"/>
  <c r="X71" i="33" a="1"/>
  <c r="X71" i="33" s="1"/>
  <c r="V73" i="32"/>
  <c r="N73" i="32"/>
  <c r="O73" i="32" s="1"/>
  <c r="P73" i="32" s="1"/>
  <c r="Q73" i="32" s="1"/>
  <c r="R73" i="32" s="1"/>
  <c r="W72" i="32" a="1"/>
  <c r="W72" i="32" s="1"/>
  <c r="X72" i="32" a="1"/>
  <c r="X72" i="32" s="1"/>
  <c r="Y72" i="32" a="1"/>
  <c r="Y72" i="32" s="1"/>
  <c r="V74" i="31"/>
  <c r="M75" i="31"/>
  <c r="W73" i="31" a="1"/>
  <c r="W73" i="31" s="1"/>
  <c r="Y73" i="31" a="1"/>
  <c r="Y73" i="31" s="1"/>
  <c r="S75" i="30"/>
  <c r="X75" i="30" a="1"/>
  <c r="X75" i="30" s="1"/>
  <c r="Y73" i="29" a="1"/>
  <c r="Y73" i="29" s="1"/>
  <c r="S73" i="29"/>
  <c r="W73" i="29" a="1"/>
  <c r="W73" i="29" s="1"/>
  <c r="V75" i="28"/>
  <c r="N75" i="28"/>
  <c r="O75" i="28" s="1"/>
  <c r="P75" i="28" s="1"/>
  <c r="Q75" i="28" s="1"/>
  <c r="R75" i="28" s="1"/>
  <c r="X74" i="28" a="1"/>
  <c r="X74" i="28" s="1"/>
  <c r="W74" i="28" a="1"/>
  <c r="W74" i="28" s="1"/>
  <c r="Y74" i="28" a="1"/>
  <c r="Y74" i="28" s="1"/>
  <c r="W73" i="27" a="1"/>
  <c r="W73" i="27" s="1"/>
  <c r="X73" i="27" a="1"/>
  <c r="X73" i="27" s="1"/>
  <c r="S73" i="27"/>
  <c r="Y73" i="27" a="1"/>
  <c r="Y73" i="27" s="1"/>
  <c r="S73" i="26"/>
  <c r="X73" i="26" a="1"/>
  <c r="X73" i="26" s="1"/>
  <c r="N77" i="25"/>
  <c r="O77" i="25" s="1"/>
  <c r="P77" i="25" s="1"/>
  <c r="Q77" i="25" s="1"/>
  <c r="R77" i="25" s="1"/>
  <c r="V77" i="25"/>
  <c r="Y76" i="25" a="1"/>
  <c r="Y76" i="25" s="1"/>
  <c r="X76" i="25" a="1"/>
  <c r="X76" i="25" s="1"/>
  <c r="W76" i="25" a="1"/>
  <c r="W76" i="25" s="1"/>
  <c r="M79" i="24"/>
  <c r="V78" i="24"/>
  <c r="W77" i="24" a="1"/>
  <c r="W77" i="24" s="1"/>
  <c r="Y77" i="24" a="1"/>
  <c r="Y77" i="24" s="1"/>
  <c r="V74" i="23"/>
  <c r="M75" i="23"/>
  <c r="X73" i="23" a="1"/>
  <c r="X73" i="23" s="1"/>
  <c r="Y73" i="23" a="1"/>
  <c r="Y73" i="23" s="1"/>
  <c r="V76" i="39" l="1"/>
  <c r="M77" i="39"/>
  <c r="W75" i="39" a="1"/>
  <c r="W75" i="39" s="1"/>
  <c r="X75" i="39" a="1"/>
  <c r="X75" i="39" s="1"/>
  <c r="Y75" i="39" a="1"/>
  <c r="Y75" i="39" s="1"/>
  <c r="S75" i="38"/>
  <c r="X75" i="38" a="1"/>
  <c r="X75" i="38" s="1"/>
  <c r="S77" i="37"/>
  <c r="X77" i="37" a="1"/>
  <c r="X77" i="37" s="1"/>
  <c r="W77" i="37" a="1"/>
  <c r="W77" i="37" s="1"/>
  <c r="M77" i="36"/>
  <c r="V76" i="36"/>
  <c r="X75" i="36" a="1"/>
  <c r="X75" i="36" s="1"/>
  <c r="Y75" i="36" a="1"/>
  <c r="Y75" i="36" s="1"/>
  <c r="V75" i="35"/>
  <c r="N75" i="35"/>
  <c r="O75" i="35" s="1"/>
  <c r="P75" i="35" s="1"/>
  <c r="Q75" i="35" s="1"/>
  <c r="R75" i="35" s="1"/>
  <c r="Y74" i="35" a="1"/>
  <c r="Y74" i="35" s="1"/>
  <c r="X74" i="35" a="1"/>
  <c r="X74" i="35" s="1"/>
  <c r="W74" i="35" a="1"/>
  <c r="W74" i="35" s="1"/>
  <c r="V76" i="34"/>
  <c r="M77" i="34"/>
  <c r="X75" i="34" a="1"/>
  <c r="X75" i="34" s="1"/>
  <c r="M73" i="33"/>
  <c r="V72" i="33"/>
  <c r="Y71" i="33" a="1"/>
  <c r="Y71" i="33" s="1"/>
  <c r="W71" i="33" a="1"/>
  <c r="W71" i="33" s="1"/>
  <c r="S73" i="32"/>
  <c r="N75" i="31"/>
  <c r="O75" i="31" s="1"/>
  <c r="P75" i="31" s="1"/>
  <c r="Q75" i="31" s="1"/>
  <c r="R75" i="31" s="1"/>
  <c r="V75" i="31"/>
  <c r="W74" i="31" a="1"/>
  <c r="W74" i="31" s="1"/>
  <c r="Y74" i="31" a="1"/>
  <c r="Y74" i="31" s="1"/>
  <c r="X74" i="31" a="1"/>
  <c r="X74" i="31" s="1"/>
  <c r="M77" i="30"/>
  <c r="V76" i="30"/>
  <c r="Y75" i="30" a="1"/>
  <c r="Y75" i="30" s="1"/>
  <c r="W75" i="30" a="1"/>
  <c r="W75" i="30" s="1"/>
  <c r="V74" i="29"/>
  <c r="M75" i="29"/>
  <c r="X73" i="29" a="1"/>
  <c r="X73" i="29" s="1"/>
  <c r="S75" i="28"/>
  <c r="V74" i="27"/>
  <c r="M75" i="27"/>
  <c r="V74" i="26"/>
  <c r="M75" i="26"/>
  <c r="Y73" i="26" a="1"/>
  <c r="Y73" i="26" s="1"/>
  <c r="W73" i="26" a="1"/>
  <c r="W73" i="26" s="1"/>
  <c r="S77" i="25"/>
  <c r="X77" i="25" a="1"/>
  <c r="X77" i="25" s="1"/>
  <c r="W78" i="24" a="1"/>
  <c r="W78" i="24" s="1"/>
  <c r="Y78" i="24" a="1"/>
  <c r="Y78" i="24" s="1"/>
  <c r="X78" i="24" a="1"/>
  <c r="X78" i="24" s="1"/>
  <c r="N79" i="24"/>
  <c r="O79" i="24" s="1"/>
  <c r="P79" i="24" s="1"/>
  <c r="Q79" i="24" s="1"/>
  <c r="R79" i="24" s="1"/>
  <c r="V79" i="24"/>
  <c r="N75" i="23"/>
  <c r="O75" i="23" s="1"/>
  <c r="P75" i="23" s="1"/>
  <c r="Q75" i="23" s="1"/>
  <c r="R75" i="23" s="1"/>
  <c r="V75" i="23"/>
  <c r="Y74" i="23" a="1"/>
  <c r="Y74" i="23" s="1"/>
  <c r="X74" i="23" a="1"/>
  <c r="X74" i="23" s="1"/>
  <c r="W74" i="23" a="1"/>
  <c r="W74" i="23" s="1"/>
  <c r="X76" i="39" l="1" a="1"/>
  <c r="X76" i="39" s="1"/>
  <c r="Y76" i="39" a="1"/>
  <c r="Y76" i="39" s="1"/>
  <c r="W76" i="39" a="1"/>
  <c r="W76" i="39" s="1"/>
  <c r="V77" i="39"/>
  <c r="N77" i="39"/>
  <c r="O77" i="39" s="1"/>
  <c r="P77" i="39" s="1"/>
  <c r="Q77" i="39" s="1"/>
  <c r="R77" i="39" s="1"/>
  <c r="M77" i="38"/>
  <c r="V76" i="38"/>
  <c r="Y75" i="38" a="1"/>
  <c r="Y75" i="38" s="1"/>
  <c r="W75" i="38" a="1"/>
  <c r="W75" i="38" s="1"/>
  <c r="M79" i="37"/>
  <c r="V78" i="37"/>
  <c r="Y77" i="37" a="1"/>
  <c r="Y77" i="37" s="1"/>
  <c r="W76" i="36" a="1"/>
  <c r="W76" i="36" s="1"/>
  <c r="X76" i="36" a="1"/>
  <c r="X76" i="36" s="1"/>
  <c r="Y76" i="36" a="1"/>
  <c r="Y76" i="36" s="1"/>
  <c r="V77" i="36"/>
  <c r="N77" i="36"/>
  <c r="O77" i="36" s="1"/>
  <c r="P77" i="36" s="1"/>
  <c r="Q77" i="36" s="1"/>
  <c r="R77" i="36" s="1"/>
  <c r="S75" i="35"/>
  <c r="V77" i="34"/>
  <c r="N77" i="34"/>
  <c r="O77" i="34" s="1"/>
  <c r="P77" i="34" s="1"/>
  <c r="Q77" i="34" s="1"/>
  <c r="R77" i="34" s="1"/>
  <c r="W76" i="34" a="1"/>
  <c r="W76" i="34" s="1"/>
  <c r="X76" i="34" a="1"/>
  <c r="X76" i="34" s="1"/>
  <c r="Y76" i="34" a="1"/>
  <c r="Y76" i="34" s="1"/>
  <c r="X72" i="33" a="1"/>
  <c r="X72" i="33" s="1"/>
  <c r="Y72" i="33" a="1"/>
  <c r="Y72" i="33" s="1"/>
  <c r="W72" i="33" a="1"/>
  <c r="W72" i="33" s="1"/>
  <c r="V73" i="33"/>
  <c r="N73" i="33"/>
  <c r="O73" i="33" s="1"/>
  <c r="P73" i="33" s="1"/>
  <c r="Q73" i="33" s="1"/>
  <c r="R73" i="33" s="1"/>
  <c r="M75" i="32"/>
  <c r="V74" i="32"/>
  <c r="X73" i="32" a="1"/>
  <c r="X73" i="32" s="1"/>
  <c r="W73" i="32" a="1"/>
  <c r="W73" i="32" s="1"/>
  <c r="Y73" i="32" a="1"/>
  <c r="Y73" i="32" s="1"/>
  <c r="S75" i="31"/>
  <c r="Y75" i="31" a="1"/>
  <c r="Y75" i="31" s="1"/>
  <c r="Y76" i="30" a="1"/>
  <c r="Y76" i="30" s="1"/>
  <c r="X76" i="30" a="1"/>
  <c r="X76" i="30" s="1"/>
  <c r="W76" i="30" a="1"/>
  <c r="W76" i="30" s="1"/>
  <c r="N77" i="30"/>
  <c r="O77" i="30" s="1"/>
  <c r="P77" i="30" s="1"/>
  <c r="Q77" i="30" s="1"/>
  <c r="R77" i="30" s="1"/>
  <c r="V77" i="30"/>
  <c r="N75" i="29"/>
  <c r="O75" i="29" s="1"/>
  <c r="P75" i="29" s="1"/>
  <c r="Q75" i="29" s="1"/>
  <c r="R75" i="29" s="1"/>
  <c r="V75" i="29"/>
  <c r="Y74" i="29" a="1"/>
  <c r="Y74" i="29" s="1"/>
  <c r="X74" i="29" a="1"/>
  <c r="X74" i="29" s="1"/>
  <c r="W74" i="29" a="1"/>
  <c r="W74" i="29" s="1"/>
  <c r="V76" i="28"/>
  <c r="M77" i="28"/>
  <c r="Y75" i="28" a="1"/>
  <c r="Y75" i="28" s="1"/>
  <c r="X75" i="28" a="1"/>
  <c r="X75" i="28" s="1"/>
  <c r="W75" i="28" a="1"/>
  <c r="W75" i="28" s="1"/>
  <c r="Y74" i="27" a="1"/>
  <c r="Y74" i="27" s="1"/>
  <c r="X74" i="27" a="1"/>
  <c r="X74" i="27" s="1"/>
  <c r="W74" i="27" a="1"/>
  <c r="W74" i="27" s="1"/>
  <c r="N75" i="27"/>
  <c r="O75" i="27" s="1"/>
  <c r="P75" i="27" s="1"/>
  <c r="Q75" i="27" s="1"/>
  <c r="R75" i="27" s="1"/>
  <c r="V75" i="27"/>
  <c r="N75" i="26"/>
  <c r="O75" i="26" s="1"/>
  <c r="P75" i="26" s="1"/>
  <c r="Q75" i="26" s="1"/>
  <c r="R75" i="26" s="1"/>
  <c r="V75" i="26"/>
  <c r="X74" i="26" a="1"/>
  <c r="X74" i="26" s="1"/>
  <c r="W74" i="26" a="1"/>
  <c r="W74" i="26" s="1"/>
  <c r="Y74" i="26" a="1"/>
  <c r="Y74" i="26" s="1"/>
  <c r="V78" i="25"/>
  <c r="M79" i="25"/>
  <c r="W77" i="25" a="1"/>
  <c r="W77" i="25" s="1"/>
  <c r="Y77" i="25" a="1"/>
  <c r="Y77" i="25" s="1"/>
  <c r="X79" i="24" a="1"/>
  <c r="X79" i="24" s="1"/>
  <c r="S79" i="24"/>
  <c r="S75" i="23"/>
  <c r="X75" i="23" a="1"/>
  <c r="X75" i="23" s="1"/>
  <c r="S77" i="39" l="1"/>
  <c r="X76" i="38" a="1"/>
  <c r="X76" i="38" s="1"/>
  <c r="Y76" i="38" a="1"/>
  <c r="Y76" i="38" s="1"/>
  <c r="W76" i="38" a="1"/>
  <c r="W76" i="38" s="1"/>
  <c r="V77" i="38"/>
  <c r="N77" i="38"/>
  <c r="O77" i="38" s="1"/>
  <c r="P77" i="38" s="1"/>
  <c r="Q77" i="38" s="1"/>
  <c r="R77" i="38" s="1"/>
  <c r="W78" i="37" a="1"/>
  <c r="W78" i="37" s="1"/>
  <c r="X78" i="37" a="1"/>
  <c r="X78" i="37" s="1"/>
  <c r="Y78" i="37" a="1"/>
  <c r="Y78" i="37" s="1"/>
  <c r="N79" i="37"/>
  <c r="O79" i="37" s="1"/>
  <c r="P79" i="37" s="1"/>
  <c r="Q79" i="37" s="1"/>
  <c r="R79" i="37" s="1"/>
  <c r="V79" i="37"/>
  <c r="S77" i="36"/>
  <c r="X77" i="36" s="1" a="1"/>
  <c r="X77" i="36" s="1"/>
  <c r="Y77" i="36" a="1"/>
  <c r="Y77" i="36" s="1"/>
  <c r="V76" i="35"/>
  <c r="M77" i="35"/>
  <c r="X75" i="35" a="1"/>
  <c r="X75" i="35" s="1"/>
  <c r="W75" i="35" a="1"/>
  <c r="W75" i="35" s="1"/>
  <c r="Y75" i="35" a="1"/>
  <c r="Y75" i="35" s="1"/>
  <c r="S77" i="34"/>
  <c r="Y77" i="34" a="1"/>
  <c r="Y77" i="34" s="1"/>
  <c r="S73" i="33"/>
  <c r="X73" i="33" a="1"/>
  <c r="X73" i="33" s="1"/>
  <c r="X74" i="32" a="1"/>
  <c r="X74" i="32" s="1"/>
  <c r="Y74" i="32" a="1"/>
  <c r="Y74" i="32" s="1"/>
  <c r="W74" i="32" a="1"/>
  <c r="W74" i="32" s="1"/>
  <c r="V75" i="32"/>
  <c r="N75" i="32"/>
  <c r="O75" i="32" s="1"/>
  <c r="P75" i="32" s="1"/>
  <c r="Q75" i="32" s="1"/>
  <c r="R75" i="32" s="1"/>
  <c r="V76" i="31"/>
  <c r="M77" i="31"/>
  <c r="W75" i="31" a="1"/>
  <c r="W75" i="31" s="1"/>
  <c r="X75" i="31" a="1"/>
  <c r="X75" i="31" s="1"/>
  <c r="S77" i="30"/>
  <c r="X77" i="30" a="1"/>
  <c r="X77" i="30" s="1"/>
  <c r="S75" i="29"/>
  <c r="N77" i="28"/>
  <c r="O77" i="28" s="1"/>
  <c r="P77" i="28" s="1"/>
  <c r="Q77" i="28" s="1"/>
  <c r="R77" i="28" s="1"/>
  <c r="V77" i="28"/>
  <c r="X76" i="28" a="1"/>
  <c r="X76" i="28" s="1"/>
  <c r="W76" i="28" a="1"/>
  <c r="W76" i="28" s="1"/>
  <c r="Y76" i="28" a="1"/>
  <c r="Y76" i="28" s="1"/>
  <c r="S75" i="27"/>
  <c r="S75" i="26"/>
  <c r="X75" i="26" a="1"/>
  <c r="X75" i="26" s="1"/>
  <c r="N79" i="25"/>
  <c r="O79" i="25" s="1"/>
  <c r="P79" i="25" s="1"/>
  <c r="Q79" i="25" s="1"/>
  <c r="R79" i="25" s="1"/>
  <c r="V79" i="25"/>
  <c r="W78" i="25" a="1"/>
  <c r="W78" i="25" s="1"/>
  <c r="Y78" i="25" a="1"/>
  <c r="Y78" i="25" s="1"/>
  <c r="X78" i="25" a="1"/>
  <c r="X78" i="25" s="1"/>
  <c r="M81" i="24"/>
  <c r="V80" i="24"/>
  <c r="W79" i="24" a="1"/>
  <c r="W79" i="24" s="1"/>
  <c r="Y79" i="24" a="1"/>
  <c r="Y79" i="24" s="1"/>
  <c r="V76" i="23"/>
  <c r="M77" i="23"/>
  <c r="W75" i="23" a="1"/>
  <c r="W75" i="23" s="1"/>
  <c r="Y75" i="23" a="1"/>
  <c r="Y75" i="23" s="1"/>
  <c r="V78" i="39" l="1"/>
  <c r="M79" i="39"/>
  <c r="X77" i="39" a="1"/>
  <c r="X77" i="39" s="1"/>
  <c r="W77" i="39" a="1"/>
  <c r="W77" i="39" s="1"/>
  <c r="Y77" i="39" a="1"/>
  <c r="Y77" i="39" s="1"/>
  <c r="S77" i="38"/>
  <c r="X77" i="38" s="1" a="1"/>
  <c r="X77" i="38" s="1"/>
  <c r="S79" i="37"/>
  <c r="M79" i="36"/>
  <c r="V78" i="36"/>
  <c r="W77" i="36" a="1"/>
  <c r="W77" i="36" s="1"/>
  <c r="N77" i="35"/>
  <c r="O77" i="35" s="1"/>
  <c r="P77" i="35" s="1"/>
  <c r="Q77" i="35" s="1"/>
  <c r="R77" i="35" s="1"/>
  <c r="V77" i="35"/>
  <c r="W76" i="35" a="1"/>
  <c r="W76" i="35" s="1"/>
  <c r="Y76" i="35" a="1"/>
  <c r="Y76" i="35" s="1"/>
  <c r="X76" i="35" a="1"/>
  <c r="X76" i="35" s="1"/>
  <c r="V78" i="34"/>
  <c r="M79" i="34"/>
  <c r="X77" i="34" a="1"/>
  <c r="X77" i="34" s="1"/>
  <c r="W77" i="34" a="1"/>
  <c r="W77" i="34" s="1"/>
  <c r="V74" i="33"/>
  <c r="M75" i="33"/>
  <c r="Y73" i="33" a="1"/>
  <c r="Y73" i="33" s="1"/>
  <c r="W73" i="33" a="1"/>
  <c r="W73" i="33" s="1"/>
  <c r="S75" i="32"/>
  <c r="W75" i="32" s="1" a="1"/>
  <c r="W75" i="32" s="1"/>
  <c r="N77" i="31"/>
  <c r="O77" i="31" s="1"/>
  <c r="P77" i="31" s="1"/>
  <c r="Q77" i="31" s="1"/>
  <c r="R77" i="31" s="1"/>
  <c r="V77" i="31"/>
  <c r="Y76" i="31" a="1"/>
  <c r="Y76" i="31" s="1"/>
  <c r="X76" i="31" a="1"/>
  <c r="X76" i="31" s="1"/>
  <c r="W76" i="31" a="1"/>
  <c r="W76" i="31" s="1"/>
  <c r="V78" i="30"/>
  <c r="M79" i="30"/>
  <c r="Y77" i="30" a="1"/>
  <c r="Y77" i="30" s="1"/>
  <c r="W77" i="30" a="1"/>
  <c r="W77" i="30" s="1"/>
  <c r="M77" i="29"/>
  <c r="V76" i="29"/>
  <c r="W75" i="29" a="1"/>
  <c r="W75" i="29" s="1"/>
  <c r="Y75" i="29" a="1"/>
  <c r="Y75" i="29" s="1"/>
  <c r="X75" i="29" a="1"/>
  <c r="X75" i="29" s="1"/>
  <c r="S77" i="28"/>
  <c r="Y77" i="28" s="1" a="1"/>
  <c r="Y77" i="28" s="1"/>
  <c r="V76" i="27"/>
  <c r="M77" i="27"/>
  <c r="Y75" i="27" a="1"/>
  <c r="Y75" i="27" s="1"/>
  <c r="W75" i="27" a="1"/>
  <c r="W75" i="27" s="1"/>
  <c r="X75" i="27" a="1"/>
  <c r="X75" i="27" s="1"/>
  <c r="M77" i="26"/>
  <c r="V76" i="26"/>
  <c r="W75" i="26" a="1"/>
  <c r="W75" i="26" s="1"/>
  <c r="Y75" i="26" a="1"/>
  <c r="Y75" i="26" s="1"/>
  <c r="S79" i="25"/>
  <c r="X79" i="25" a="1"/>
  <c r="X79" i="25" s="1"/>
  <c r="Y80" i="24" a="1"/>
  <c r="Y80" i="24" s="1"/>
  <c r="X80" i="24" a="1"/>
  <c r="X80" i="24" s="1"/>
  <c r="W80" i="24" a="1"/>
  <c r="W80" i="24" s="1"/>
  <c r="V81" i="24"/>
  <c r="N81" i="24"/>
  <c r="O81" i="24" s="1"/>
  <c r="P81" i="24" s="1"/>
  <c r="Q81" i="24" s="1"/>
  <c r="R81" i="24" s="1"/>
  <c r="N77" i="23"/>
  <c r="O77" i="23" s="1"/>
  <c r="P77" i="23" s="1"/>
  <c r="Q77" i="23" s="1"/>
  <c r="R77" i="23" s="1"/>
  <c r="V77" i="23"/>
  <c r="X76" i="23" a="1"/>
  <c r="X76" i="23" s="1"/>
  <c r="Y76" i="23" a="1"/>
  <c r="Y76" i="23" s="1"/>
  <c r="W76" i="23" a="1"/>
  <c r="W76" i="23" s="1"/>
  <c r="V79" i="39" l="1"/>
  <c r="N79" i="39"/>
  <c r="O79" i="39" s="1"/>
  <c r="P79" i="39" s="1"/>
  <c r="Q79" i="39" s="1"/>
  <c r="R79" i="39" s="1"/>
  <c r="W78" i="39" a="1"/>
  <c r="W78" i="39" s="1"/>
  <c r="Y78" i="39" a="1"/>
  <c r="Y78" i="39" s="1"/>
  <c r="X78" i="39" a="1"/>
  <c r="X78" i="39" s="1"/>
  <c r="M79" i="38"/>
  <c r="V78" i="38"/>
  <c r="W77" i="38" a="1"/>
  <c r="W77" i="38" s="1"/>
  <c r="Y77" i="38" a="1"/>
  <c r="Y77" i="38" s="1"/>
  <c r="M81" i="37"/>
  <c r="V80" i="37"/>
  <c r="W79" i="37" a="1"/>
  <c r="W79" i="37" s="1"/>
  <c r="X79" i="37" a="1"/>
  <c r="X79" i="37" s="1"/>
  <c r="Y79" i="37" a="1"/>
  <c r="Y79" i="37" s="1"/>
  <c r="N79" i="36"/>
  <c r="O79" i="36" s="1"/>
  <c r="P79" i="36" s="1"/>
  <c r="Q79" i="36" s="1"/>
  <c r="R79" i="36" s="1"/>
  <c r="V79" i="36"/>
  <c r="X78" i="36" a="1"/>
  <c r="X78" i="36" s="1"/>
  <c r="W78" i="36" a="1"/>
  <c r="W78" i="36" s="1"/>
  <c r="Y78" i="36" a="1"/>
  <c r="Y78" i="36" s="1"/>
  <c r="S77" i="35"/>
  <c r="Y77" i="35" a="1"/>
  <c r="Y77" i="35" s="1"/>
  <c r="V79" i="34"/>
  <c r="N79" i="34"/>
  <c r="O79" i="34" s="1"/>
  <c r="P79" i="34" s="1"/>
  <c r="Q79" i="34" s="1"/>
  <c r="R79" i="34" s="1"/>
  <c r="X78" i="34" a="1"/>
  <c r="X78" i="34" s="1"/>
  <c r="W78" i="34" a="1"/>
  <c r="W78" i="34" s="1"/>
  <c r="Y78" i="34" a="1"/>
  <c r="Y78" i="34" s="1"/>
  <c r="N75" i="33"/>
  <c r="O75" i="33" s="1"/>
  <c r="P75" i="33" s="1"/>
  <c r="Q75" i="33" s="1"/>
  <c r="R75" i="33" s="1"/>
  <c r="V75" i="33"/>
  <c r="W74" i="33" a="1"/>
  <c r="W74" i="33" s="1"/>
  <c r="X74" i="33" a="1"/>
  <c r="X74" i="33" s="1"/>
  <c r="Y74" i="33" a="1"/>
  <c r="Y74" i="33" s="1"/>
  <c r="X75" i="32" a="1"/>
  <c r="X75" i="32" s="1"/>
  <c r="V76" i="32"/>
  <c r="M77" i="32"/>
  <c r="Y75" i="32" a="1"/>
  <c r="Y75" i="32" s="1"/>
  <c r="W77" i="31" a="1"/>
  <c r="W77" i="31" s="1"/>
  <c r="X77" i="31" a="1"/>
  <c r="X77" i="31" s="1"/>
  <c r="S77" i="31"/>
  <c r="V79" i="30"/>
  <c r="N79" i="30"/>
  <c r="O79" i="30" s="1"/>
  <c r="P79" i="30" s="1"/>
  <c r="Q79" i="30" s="1"/>
  <c r="R79" i="30" s="1"/>
  <c r="W78" i="30" a="1"/>
  <c r="W78" i="30" s="1"/>
  <c r="Y78" i="30" a="1"/>
  <c r="Y78" i="30" s="1"/>
  <c r="X78" i="30" a="1"/>
  <c r="X78" i="30" s="1"/>
  <c r="Y76" i="29" a="1"/>
  <c r="Y76" i="29" s="1"/>
  <c r="X76" i="29" a="1"/>
  <c r="X76" i="29" s="1"/>
  <c r="W76" i="29" a="1"/>
  <c r="W76" i="29" s="1"/>
  <c r="V77" i="29"/>
  <c r="N77" i="29"/>
  <c r="O77" i="29" s="1"/>
  <c r="P77" i="29" s="1"/>
  <c r="Q77" i="29" s="1"/>
  <c r="R77" i="29" s="1"/>
  <c r="M79" i="28"/>
  <c r="V78" i="28"/>
  <c r="X77" i="28" a="1"/>
  <c r="X77" i="28" s="1"/>
  <c r="W77" i="28" a="1"/>
  <c r="W77" i="28" s="1"/>
  <c r="N77" i="27"/>
  <c r="O77" i="27" s="1"/>
  <c r="P77" i="27" s="1"/>
  <c r="Q77" i="27" s="1"/>
  <c r="R77" i="27" s="1"/>
  <c r="V77" i="27"/>
  <c r="Y76" i="27" a="1"/>
  <c r="Y76" i="27" s="1"/>
  <c r="X76" i="27" a="1"/>
  <c r="X76" i="27" s="1"/>
  <c r="W76" i="27" a="1"/>
  <c r="W76" i="27" s="1"/>
  <c r="Y76" i="26" a="1"/>
  <c r="Y76" i="26" s="1"/>
  <c r="W76" i="26" a="1"/>
  <c r="W76" i="26" s="1"/>
  <c r="X76" i="26" a="1"/>
  <c r="X76" i="26" s="1"/>
  <c r="N77" i="26"/>
  <c r="O77" i="26" s="1"/>
  <c r="P77" i="26" s="1"/>
  <c r="Q77" i="26" s="1"/>
  <c r="R77" i="26" s="1"/>
  <c r="V77" i="26"/>
  <c r="V80" i="25"/>
  <c r="M81" i="25"/>
  <c r="W79" i="25" a="1"/>
  <c r="W79" i="25" s="1"/>
  <c r="Y79" i="25" a="1"/>
  <c r="Y79" i="25" s="1"/>
  <c r="W81" i="24" a="1"/>
  <c r="W81" i="24" s="1"/>
  <c r="S81" i="24"/>
  <c r="X81" i="24" a="1"/>
  <c r="X81" i="24" s="1"/>
  <c r="W77" i="23" a="1"/>
  <c r="W77" i="23" s="1"/>
  <c r="Y77" i="23" a="1"/>
  <c r="Y77" i="23" s="1"/>
  <c r="S77" i="23"/>
  <c r="X79" i="39" l="1" a="1"/>
  <c r="X79" i="39" s="1"/>
  <c r="S79" i="39"/>
  <c r="Y79" i="39" a="1"/>
  <c r="Y79" i="39" s="1"/>
  <c r="X78" i="38" a="1"/>
  <c r="X78" i="38" s="1"/>
  <c r="W78" i="38" a="1"/>
  <c r="W78" i="38" s="1"/>
  <c r="Y78" i="38" a="1"/>
  <c r="Y78" i="38" s="1"/>
  <c r="V79" i="38"/>
  <c r="N79" i="38"/>
  <c r="O79" i="38" s="1"/>
  <c r="P79" i="38" s="1"/>
  <c r="Q79" i="38" s="1"/>
  <c r="R79" i="38" s="1"/>
  <c r="X80" i="37" a="1"/>
  <c r="X80" i="37" s="1"/>
  <c r="W80" i="37" a="1"/>
  <c r="W80" i="37" s="1"/>
  <c r="Y80" i="37" a="1"/>
  <c r="Y80" i="37" s="1"/>
  <c r="V81" i="37"/>
  <c r="N81" i="37"/>
  <c r="O81" i="37" s="1"/>
  <c r="P81" i="37" s="1"/>
  <c r="Q81" i="37" s="1"/>
  <c r="R81" i="37" s="1"/>
  <c r="S79" i="36"/>
  <c r="X79" i="36" a="1"/>
  <c r="X79" i="36" s="1"/>
  <c r="W79" i="36" a="1"/>
  <c r="W79" i="36" s="1"/>
  <c r="V78" i="35"/>
  <c r="M79" i="35"/>
  <c r="W77" i="35" a="1"/>
  <c r="W77" i="35" s="1"/>
  <c r="X77" i="35" a="1"/>
  <c r="X77" i="35" s="1"/>
  <c r="S79" i="34"/>
  <c r="X79" i="34" a="1"/>
  <c r="X79" i="34" s="1"/>
  <c r="S75" i="33"/>
  <c r="X75" i="33" a="1"/>
  <c r="X75" i="33" s="1"/>
  <c r="N77" i="32"/>
  <c r="O77" i="32" s="1"/>
  <c r="P77" i="32" s="1"/>
  <c r="Q77" i="32" s="1"/>
  <c r="R77" i="32" s="1"/>
  <c r="V77" i="32"/>
  <c r="X76" i="32" a="1"/>
  <c r="X76" i="32" s="1"/>
  <c r="Y76" i="32" a="1"/>
  <c r="Y76" i="32" s="1"/>
  <c r="W76" i="32" a="1"/>
  <c r="W76" i="32" s="1"/>
  <c r="V78" i="31"/>
  <c r="M79" i="31"/>
  <c r="Y77" i="31" a="1"/>
  <c r="Y77" i="31" s="1"/>
  <c r="W79" i="30" a="1"/>
  <c r="W79" i="30" s="1"/>
  <c r="X79" i="30" a="1"/>
  <c r="X79" i="30" s="1"/>
  <c r="S79" i="30"/>
  <c r="S77" i="29"/>
  <c r="Y78" i="28" a="1"/>
  <c r="Y78" i="28" s="1"/>
  <c r="X78" i="28" a="1"/>
  <c r="X78" i="28" s="1"/>
  <c r="W78" i="28" a="1"/>
  <c r="W78" i="28" s="1"/>
  <c r="N79" i="28"/>
  <c r="O79" i="28" s="1"/>
  <c r="P79" i="28" s="1"/>
  <c r="Q79" i="28" s="1"/>
  <c r="R79" i="28" s="1"/>
  <c r="V79" i="28"/>
  <c r="S77" i="27"/>
  <c r="X77" i="27" a="1"/>
  <c r="X77" i="27" s="1"/>
  <c r="S77" i="26"/>
  <c r="X77" i="26" s="1" a="1"/>
  <c r="X77" i="26" s="1"/>
  <c r="N81" i="25"/>
  <c r="O81" i="25" s="1"/>
  <c r="P81" i="25" s="1"/>
  <c r="Q81" i="25" s="1"/>
  <c r="R81" i="25" s="1"/>
  <c r="V81" i="25"/>
  <c r="X80" i="25" a="1"/>
  <c r="X80" i="25" s="1"/>
  <c r="Y80" i="25" a="1"/>
  <c r="Y80" i="25" s="1"/>
  <c r="W80" i="25" a="1"/>
  <c r="W80" i="25" s="1"/>
  <c r="V82" i="24"/>
  <c r="M83" i="24"/>
  <c r="Y81" i="24" a="1"/>
  <c r="Y81" i="24" s="1"/>
  <c r="V78" i="23"/>
  <c r="M79" i="23"/>
  <c r="X77" i="23" a="1"/>
  <c r="X77" i="23" s="1"/>
  <c r="M81" i="39" l="1"/>
  <c r="V80" i="39"/>
  <c r="W79" i="39" a="1"/>
  <c r="W79" i="39" s="1"/>
  <c r="S79" i="38"/>
  <c r="S81" i="37"/>
  <c r="M81" i="36"/>
  <c r="V80" i="36"/>
  <c r="Y79" i="36" a="1"/>
  <c r="Y79" i="36" s="1"/>
  <c r="V79" i="35"/>
  <c r="N79" i="35"/>
  <c r="O79" i="35" s="1"/>
  <c r="P79" i="35" s="1"/>
  <c r="Q79" i="35" s="1"/>
  <c r="R79" i="35" s="1"/>
  <c r="Y78" i="35" a="1"/>
  <c r="Y78" i="35" s="1"/>
  <c r="X78" i="35" a="1"/>
  <c r="X78" i="35" s="1"/>
  <c r="W78" i="35" a="1"/>
  <c r="W78" i="35" s="1"/>
  <c r="M81" i="34"/>
  <c r="V80" i="34"/>
  <c r="W79" i="34" a="1"/>
  <c r="W79" i="34" s="1"/>
  <c r="Y79" i="34" a="1"/>
  <c r="Y79" i="34" s="1"/>
  <c r="M77" i="33"/>
  <c r="V76" i="33"/>
  <c r="Y75" i="33" a="1"/>
  <c r="Y75" i="33" s="1"/>
  <c r="W75" i="33" a="1"/>
  <c r="W75" i="33" s="1"/>
  <c r="S77" i="32"/>
  <c r="X77" i="32" a="1"/>
  <c r="X77" i="32" s="1"/>
  <c r="V79" i="31"/>
  <c r="N79" i="31"/>
  <c r="O79" i="31" s="1"/>
  <c r="P79" i="31" s="1"/>
  <c r="Q79" i="31" s="1"/>
  <c r="R79" i="31" s="1"/>
  <c r="W78" i="31" a="1"/>
  <c r="W78" i="31" s="1"/>
  <c r="X78" i="31" a="1"/>
  <c r="X78" i="31" s="1"/>
  <c r="Y78" i="31" a="1"/>
  <c r="Y78" i="31" s="1"/>
  <c r="M81" i="30"/>
  <c r="V80" i="30"/>
  <c r="Y79" i="30" a="1"/>
  <c r="Y79" i="30" s="1"/>
  <c r="V78" i="29"/>
  <c r="M79" i="29"/>
  <c r="X77" i="29" a="1"/>
  <c r="X77" i="29" s="1"/>
  <c r="Y77" i="29" a="1"/>
  <c r="Y77" i="29" s="1"/>
  <c r="W77" i="29" a="1"/>
  <c r="W77" i="29" s="1"/>
  <c r="S79" i="28"/>
  <c r="X79" i="28" a="1"/>
  <c r="X79" i="28" s="1"/>
  <c r="M79" i="27"/>
  <c r="V78" i="27"/>
  <c r="W77" i="27" a="1"/>
  <c r="W77" i="27" s="1"/>
  <c r="Y77" i="27" a="1"/>
  <c r="Y77" i="27" s="1"/>
  <c r="Y77" i="26" a="1"/>
  <c r="Y77" i="26" s="1"/>
  <c r="M79" i="26"/>
  <c r="V78" i="26"/>
  <c r="W77" i="26" a="1"/>
  <c r="W77" i="26" s="1"/>
  <c r="S81" i="25"/>
  <c r="X81" i="25" a="1"/>
  <c r="X81" i="25" s="1"/>
  <c r="Y81" i="25" a="1"/>
  <c r="Y81" i="25" s="1"/>
  <c r="V83" i="24"/>
  <c r="N83" i="24"/>
  <c r="O83" i="24" s="1"/>
  <c r="P83" i="24" s="1"/>
  <c r="Q83" i="24" s="1"/>
  <c r="R83" i="24" s="1"/>
  <c r="W82" i="24" a="1"/>
  <c r="W82" i="24" s="1"/>
  <c r="Y82" i="24" a="1"/>
  <c r="Y82" i="24" s="1"/>
  <c r="X82" i="24" a="1"/>
  <c r="X82" i="24" s="1"/>
  <c r="N79" i="23"/>
  <c r="O79" i="23" s="1"/>
  <c r="P79" i="23" s="1"/>
  <c r="Q79" i="23" s="1"/>
  <c r="R79" i="23" s="1"/>
  <c r="V79" i="23"/>
  <c r="Y78" i="23" a="1"/>
  <c r="Y78" i="23" s="1"/>
  <c r="X78" i="23" a="1"/>
  <c r="X78" i="23" s="1"/>
  <c r="W78" i="23" a="1"/>
  <c r="W78" i="23" s="1"/>
  <c r="Y80" i="39" l="1" a="1"/>
  <c r="Y80" i="39" s="1"/>
  <c r="X80" i="39" a="1"/>
  <c r="X80" i="39" s="1"/>
  <c r="W80" i="39" a="1"/>
  <c r="W80" i="39" s="1"/>
  <c r="N81" i="39"/>
  <c r="O81" i="39" s="1"/>
  <c r="P81" i="39" s="1"/>
  <c r="Q81" i="39" s="1"/>
  <c r="R81" i="39" s="1"/>
  <c r="V81" i="39"/>
  <c r="M81" i="38"/>
  <c r="V80" i="38"/>
  <c r="W79" i="38" a="1"/>
  <c r="W79" i="38" s="1"/>
  <c r="Y79" i="38" a="1"/>
  <c r="Y79" i="38" s="1"/>
  <c r="X79" i="38" a="1"/>
  <c r="X79" i="38" s="1"/>
  <c r="M83" i="37"/>
  <c r="V82" i="37"/>
  <c r="X81" i="37" a="1"/>
  <c r="X81" i="37" s="1"/>
  <c r="W81" i="37" a="1"/>
  <c r="W81" i="37" s="1"/>
  <c r="Y81" i="37" a="1"/>
  <c r="Y81" i="37" s="1"/>
  <c r="W80" i="36" a="1"/>
  <c r="W80" i="36" s="1"/>
  <c r="Y80" i="36" a="1"/>
  <c r="Y80" i="36" s="1"/>
  <c r="X80" i="36" a="1"/>
  <c r="X80" i="36" s="1"/>
  <c r="N81" i="36"/>
  <c r="O81" i="36" s="1"/>
  <c r="P81" i="36" s="1"/>
  <c r="Q81" i="36" s="1"/>
  <c r="R81" i="36" s="1"/>
  <c r="V81" i="36"/>
  <c r="S79" i="35"/>
  <c r="W79" i="35" a="1"/>
  <c r="W79" i="35" s="1"/>
  <c r="Y79" i="35" a="1"/>
  <c r="Y79" i="35" s="1"/>
  <c r="Y80" i="34" a="1"/>
  <c r="Y80" i="34" s="1"/>
  <c r="X80" i="34" a="1"/>
  <c r="X80" i="34" s="1"/>
  <c r="W80" i="34" a="1"/>
  <c r="W80" i="34" s="1"/>
  <c r="N81" i="34"/>
  <c r="O81" i="34" s="1"/>
  <c r="P81" i="34" s="1"/>
  <c r="Q81" i="34" s="1"/>
  <c r="R81" i="34" s="1"/>
  <c r="V81" i="34"/>
  <c r="W76" i="33" a="1"/>
  <c r="W76" i="33" s="1"/>
  <c r="Y76" i="33" a="1"/>
  <c r="Y76" i="33" s="1"/>
  <c r="X76" i="33" a="1"/>
  <c r="X76" i="33" s="1"/>
  <c r="N77" i="33"/>
  <c r="O77" i="33" s="1"/>
  <c r="P77" i="33" s="1"/>
  <c r="Q77" i="33" s="1"/>
  <c r="R77" i="33" s="1"/>
  <c r="V77" i="33"/>
  <c r="M79" i="32"/>
  <c r="V78" i="32"/>
  <c r="Y77" i="32" a="1"/>
  <c r="Y77" i="32" s="1"/>
  <c r="W77" i="32" a="1"/>
  <c r="W77" i="32" s="1"/>
  <c r="S79" i="31"/>
  <c r="Y79" i="31" a="1"/>
  <c r="Y79" i="31" s="1"/>
  <c r="X80" i="30" a="1"/>
  <c r="X80" i="30" s="1"/>
  <c r="W80" i="30" a="1"/>
  <c r="W80" i="30" s="1"/>
  <c r="Y80" i="30" a="1"/>
  <c r="Y80" i="30" s="1"/>
  <c r="N81" i="30"/>
  <c r="O81" i="30" s="1"/>
  <c r="P81" i="30" s="1"/>
  <c r="Q81" i="30" s="1"/>
  <c r="R81" i="30" s="1"/>
  <c r="V81" i="30"/>
  <c r="N79" i="29"/>
  <c r="O79" i="29" s="1"/>
  <c r="P79" i="29" s="1"/>
  <c r="Q79" i="29" s="1"/>
  <c r="R79" i="29" s="1"/>
  <c r="V79" i="29"/>
  <c r="Y78" i="29" a="1"/>
  <c r="Y78" i="29" s="1"/>
  <c r="X78" i="29" a="1"/>
  <c r="X78" i="29" s="1"/>
  <c r="W78" i="29" a="1"/>
  <c r="W78" i="29" s="1"/>
  <c r="M81" i="28"/>
  <c r="V80" i="28"/>
  <c r="Y79" i="28" a="1"/>
  <c r="Y79" i="28" s="1"/>
  <c r="W79" i="28" a="1"/>
  <c r="W79" i="28" s="1"/>
  <c r="Y78" i="27" a="1"/>
  <c r="Y78" i="27" s="1"/>
  <c r="W78" i="27" a="1"/>
  <c r="W78" i="27" s="1"/>
  <c r="X78" i="27" a="1"/>
  <c r="X78" i="27" s="1"/>
  <c r="N79" i="27"/>
  <c r="O79" i="27" s="1"/>
  <c r="P79" i="27" s="1"/>
  <c r="Q79" i="27" s="1"/>
  <c r="R79" i="27" s="1"/>
  <c r="V79" i="27"/>
  <c r="W78" i="26" a="1"/>
  <c r="W78" i="26" s="1"/>
  <c r="Y78" i="26" a="1"/>
  <c r="Y78" i="26" s="1"/>
  <c r="X78" i="26" a="1"/>
  <c r="X78" i="26" s="1"/>
  <c r="N79" i="26"/>
  <c r="O79" i="26" s="1"/>
  <c r="P79" i="26" s="1"/>
  <c r="Q79" i="26" s="1"/>
  <c r="R79" i="26" s="1"/>
  <c r="V79" i="26"/>
  <c r="M83" i="25"/>
  <c r="V82" i="25"/>
  <c r="W81" i="25" a="1"/>
  <c r="W81" i="25" s="1"/>
  <c r="S83" i="24"/>
  <c r="W83" i="24" s="1" a="1"/>
  <c r="W83" i="24" s="1"/>
  <c r="Y79" i="23" a="1"/>
  <c r="Y79" i="23" s="1"/>
  <c r="X79" i="23" a="1"/>
  <c r="X79" i="23" s="1"/>
  <c r="S79" i="23"/>
  <c r="W79" i="23" a="1"/>
  <c r="W79" i="23" s="1"/>
  <c r="S81" i="39" l="1"/>
  <c r="X81" i="39" a="1"/>
  <c r="X81" i="39" s="1"/>
  <c r="Y80" i="38" a="1"/>
  <c r="Y80" i="38" s="1"/>
  <c r="X80" i="38" a="1"/>
  <c r="X80" i="38" s="1"/>
  <c r="W80" i="38" a="1"/>
  <c r="W80" i="38" s="1"/>
  <c r="V81" i="38"/>
  <c r="N81" i="38"/>
  <c r="O81" i="38" s="1"/>
  <c r="P81" i="38" s="1"/>
  <c r="Q81" i="38" s="1"/>
  <c r="R81" i="38" s="1"/>
  <c r="Y82" i="37" a="1"/>
  <c r="Y82" i="37" s="1"/>
  <c r="X82" i="37" a="1"/>
  <c r="X82" i="37" s="1"/>
  <c r="W82" i="37" a="1"/>
  <c r="W82" i="37" s="1"/>
  <c r="V83" i="37"/>
  <c r="N83" i="37"/>
  <c r="O83" i="37" s="1"/>
  <c r="P83" i="37" s="1"/>
  <c r="Q83" i="37" s="1"/>
  <c r="R83" i="37" s="1"/>
  <c r="S81" i="36"/>
  <c r="V80" i="35"/>
  <c r="M81" i="35"/>
  <c r="X79" i="35" a="1"/>
  <c r="X79" i="35" s="1"/>
  <c r="S81" i="34"/>
  <c r="S77" i="33"/>
  <c r="X77" i="33" a="1"/>
  <c r="X77" i="33" s="1"/>
  <c r="X78" i="32" a="1"/>
  <c r="X78" i="32" s="1"/>
  <c r="Y78" i="32" a="1"/>
  <c r="Y78" i="32" s="1"/>
  <c r="W78" i="32" a="1"/>
  <c r="W78" i="32" s="1"/>
  <c r="V79" i="32"/>
  <c r="N79" i="32"/>
  <c r="O79" i="32" s="1"/>
  <c r="P79" i="32" s="1"/>
  <c r="Q79" i="32" s="1"/>
  <c r="R79" i="32" s="1"/>
  <c r="V80" i="31"/>
  <c r="M81" i="31"/>
  <c r="X79" i="31" a="1"/>
  <c r="X79" i="31" s="1"/>
  <c r="W79" i="31" a="1"/>
  <c r="W79" i="31" s="1"/>
  <c r="S81" i="30"/>
  <c r="S79" i="29"/>
  <c r="X79" i="29" a="1"/>
  <c r="X79" i="29" s="1"/>
  <c r="Y80" i="28" a="1"/>
  <c r="Y80" i="28" s="1"/>
  <c r="W80" i="28" a="1"/>
  <c r="W80" i="28" s="1"/>
  <c r="X80" i="28" a="1"/>
  <c r="X80" i="28" s="1"/>
  <c r="V81" i="28"/>
  <c r="N81" i="28"/>
  <c r="O81" i="28" s="1"/>
  <c r="P81" i="28" s="1"/>
  <c r="Q81" i="28" s="1"/>
  <c r="R81" i="28" s="1"/>
  <c r="S79" i="27"/>
  <c r="X79" i="27" s="1" a="1"/>
  <c r="X79" i="27" s="1"/>
  <c r="S79" i="26"/>
  <c r="W82" i="25" a="1"/>
  <c r="W82" i="25" s="1"/>
  <c r="Y82" i="25" a="1"/>
  <c r="Y82" i="25" s="1"/>
  <c r="X82" i="25" a="1"/>
  <c r="X82" i="25" s="1"/>
  <c r="V83" i="25"/>
  <c r="N83" i="25"/>
  <c r="O83" i="25" s="1"/>
  <c r="P83" i="25" s="1"/>
  <c r="Q83" i="25" s="1"/>
  <c r="R83" i="25" s="1"/>
  <c r="M85" i="24"/>
  <c r="V84" i="24"/>
  <c r="Y83" i="24" a="1"/>
  <c r="Y83" i="24" s="1"/>
  <c r="X83" i="24" a="1"/>
  <c r="X83" i="24" s="1"/>
  <c r="V80" i="23"/>
  <c r="M81" i="23"/>
  <c r="V82" i="39" l="1"/>
  <c r="M83" i="39"/>
  <c r="W81" i="39" a="1"/>
  <c r="W81" i="39" s="1"/>
  <c r="Y81" i="39" a="1"/>
  <c r="Y81" i="39" s="1"/>
  <c r="S81" i="38"/>
  <c r="X81" i="38" a="1"/>
  <c r="X81" i="38" s="1"/>
  <c r="S83" i="37"/>
  <c r="X83" i="37" a="1"/>
  <c r="X83" i="37" s="1"/>
  <c r="M83" i="36"/>
  <c r="V82" i="36"/>
  <c r="X81" i="36" a="1"/>
  <c r="X81" i="36" s="1"/>
  <c r="Y81" i="36" a="1"/>
  <c r="Y81" i="36" s="1"/>
  <c r="W81" i="36" a="1"/>
  <c r="W81" i="36" s="1"/>
  <c r="N81" i="35"/>
  <c r="O81" i="35" s="1"/>
  <c r="P81" i="35" s="1"/>
  <c r="Q81" i="35" s="1"/>
  <c r="R81" i="35" s="1"/>
  <c r="V81" i="35"/>
  <c r="Y80" i="35" a="1"/>
  <c r="Y80" i="35" s="1"/>
  <c r="W80" i="35" a="1"/>
  <c r="W80" i="35" s="1"/>
  <c r="X80" i="35" a="1"/>
  <c r="X80" i="35" s="1"/>
  <c r="M83" i="34"/>
  <c r="V82" i="34"/>
  <c r="W81" i="34" a="1"/>
  <c r="W81" i="34" s="1"/>
  <c r="X81" i="34" a="1"/>
  <c r="X81" i="34" s="1"/>
  <c r="Y81" i="34" a="1"/>
  <c r="Y81" i="34" s="1"/>
  <c r="M79" i="33"/>
  <c r="V78" i="33"/>
  <c r="W77" i="33" a="1"/>
  <c r="W77" i="33" s="1"/>
  <c r="Y77" i="33" a="1"/>
  <c r="Y77" i="33" s="1"/>
  <c r="S79" i="32"/>
  <c r="W79" i="32" s="1" a="1"/>
  <c r="W79" i="32" s="1"/>
  <c r="X79" i="32" a="1"/>
  <c r="X79" i="32" s="1"/>
  <c r="V81" i="31"/>
  <c r="N81" i="31"/>
  <c r="O81" i="31" s="1"/>
  <c r="P81" i="31" s="1"/>
  <c r="Q81" i="31" s="1"/>
  <c r="R81" i="31" s="1"/>
  <c r="X80" i="31" a="1"/>
  <c r="X80" i="31" s="1"/>
  <c r="Y80" i="31" a="1"/>
  <c r="Y80" i="31" s="1"/>
  <c r="W80" i="31" a="1"/>
  <c r="W80" i="31" s="1"/>
  <c r="V82" i="30"/>
  <c r="M83" i="30"/>
  <c r="W81" i="30" a="1"/>
  <c r="W81" i="30" s="1"/>
  <c r="X81" i="30" a="1"/>
  <c r="X81" i="30" s="1"/>
  <c r="Y81" i="30" a="1"/>
  <c r="Y81" i="30" s="1"/>
  <c r="V80" i="29"/>
  <c r="M81" i="29"/>
  <c r="W79" i="29" a="1"/>
  <c r="W79" i="29" s="1"/>
  <c r="Y79" i="29" a="1"/>
  <c r="Y79" i="29" s="1"/>
  <c r="S81" i="28"/>
  <c r="X81" i="28" a="1"/>
  <c r="X81" i="28" s="1"/>
  <c r="V80" i="27"/>
  <c r="M81" i="27"/>
  <c r="W79" i="27" a="1"/>
  <c r="W79" i="27" s="1"/>
  <c r="Y79" i="27" a="1"/>
  <c r="Y79" i="27" s="1"/>
  <c r="M81" i="26"/>
  <c r="V80" i="26"/>
  <c r="Y79" i="26" a="1"/>
  <c r="Y79" i="26" s="1"/>
  <c r="X79" i="26" a="1"/>
  <c r="X79" i="26" s="1"/>
  <c r="W79" i="26" a="1"/>
  <c r="W79" i="26" s="1"/>
  <c r="S83" i="25"/>
  <c r="Y84" i="24" a="1"/>
  <c r="Y84" i="24" s="1"/>
  <c r="X84" i="24" a="1"/>
  <c r="X84" i="24" s="1"/>
  <c r="W84" i="24" a="1"/>
  <c r="W84" i="24" s="1"/>
  <c r="N85" i="24"/>
  <c r="O85" i="24" s="1"/>
  <c r="P85" i="24" s="1"/>
  <c r="Q85" i="24" s="1"/>
  <c r="R85" i="24" s="1"/>
  <c r="V85" i="24"/>
  <c r="N81" i="23"/>
  <c r="O81" i="23" s="1"/>
  <c r="P81" i="23" s="1"/>
  <c r="Q81" i="23" s="1"/>
  <c r="R81" i="23" s="1"/>
  <c r="V81" i="23"/>
  <c r="Y80" i="23" a="1"/>
  <c r="Y80" i="23" s="1"/>
  <c r="X80" i="23" a="1"/>
  <c r="X80" i="23" s="1"/>
  <c r="W80" i="23" a="1"/>
  <c r="W80" i="23" s="1"/>
  <c r="V83" i="39" l="1"/>
  <c r="N83" i="39"/>
  <c r="O83" i="39" s="1"/>
  <c r="P83" i="39" s="1"/>
  <c r="Q83" i="39" s="1"/>
  <c r="R83" i="39" s="1"/>
  <c r="X82" i="39" a="1"/>
  <c r="X82" i="39" s="1"/>
  <c r="W82" i="39" a="1"/>
  <c r="W82" i="39" s="1"/>
  <c r="Y82" i="39" a="1"/>
  <c r="Y82" i="39" s="1"/>
  <c r="M83" i="38"/>
  <c r="V82" i="38"/>
  <c r="Y81" i="38" a="1"/>
  <c r="Y81" i="38" s="1"/>
  <c r="W81" i="38" a="1"/>
  <c r="W81" i="38" s="1"/>
  <c r="V84" i="37"/>
  <c r="M85" i="37"/>
  <c r="Y83" i="37" a="1"/>
  <c r="Y83" i="37" s="1"/>
  <c r="W83" i="37" a="1"/>
  <c r="W83" i="37" s="1"/>
  <c r="X82" i="36" a="1"/>
  <c r="X82" i="36" s="1"/>
  <c r="Y82" i="36" a="1"/>
  <c r="Y82" i="36" s="1"/>
  <c r="W82" i="36" a="1"/>
  <c r="W82" i="36" s="1"/>
  <c r="V83" i="36"/>
  <c r="N83" i="36"/>
  <c r="O83" i="36" s="1"/>
  <c r="P83" i="36" s="1"/>
  <c r="Q83" i="36" s="1"/>
  <c r="R83" i="36" s="1"/>
  <c r="X81" i="35" a="1"/>
  <c r="X81" i="35" s="1"/>
  <c r="S81" i="35"/>
  <c r="Y81" i="35" a="1"/>
  <c r="Y81" i="35" s="1"/>
  <c r="Y82" i="34" a="1"/>
  <c r="Y82" i="34" s="1"/>
  <c r="W82" i="34" a="1"/>
  <c r="W82" i="34" s="1"/>
  <c r="X82" i="34" a="1"/>
  <c r="X82" i="34" s="1"/>
  <c r="N83" i="34"/>
  <c r="O83" i="34" s="1"/>
  <c r="P83" i="34" s="1"/>
  <c r="Q83" i="34" s="1"/>
  <c r="R83" i="34" s="1"/>
  <c r="V83" i="34"/>
  <c r="Y78" i="33" a="1"/>
  <c r="Y78" i="33" s="1"/>
  <c r="W78" i="33" a="1"/>
  <c r="W78" i="33" s="1"/>
  <c r="X78" i="33" a="1"/>
  <c r="X78" i="33" s="1"/>
  <c r="N79" i="33"/>
  <c r="O79" i="33" s="1"/>
  <c r="P79" i="33" s="1"/>
  <c r="Q79" i="33" s="1"/>
  <c r="R79" i="33" s="1"/>
  <c r="V79" i="33"/>
  <c r="M81" i="32"/>
  <c r="V80" i="32"/>
  <c r="Y79" i="32" a="1"/>
  <c r="Y79" i="32" s="1"/>
  <c r="W81" i="31" a="1"/>
  <c r="W81" i="31" s="1"/>
  <c r="X81" i="31" a="1"/>
  <c r="X81" i="31" s="1"/>
  <c r="S81" i="31"/>
  <c r="N83" i="30"/>
  <c r="O83" i="30" s="1"/>
  <c r="P83" i="30" s="1"/>
  <c r="Q83" i="30" s="1"/>
  <c r="R83" i="30" s="1"/>
  <c r="V83" i="30"/>
  <c r="Y82" i="30" a="1"/>
  <c r="Y82" i="30" s="1"/>
  <c r="X82" i="30" a="1"/>
  <c r="X82" i="30" s="1"/>
  <c r="W82" i="30" a="1"/>
  <c r="W82" i="30" s="1"/>
  <c r="V81" i="29"/>
  <c r="N81" i="29"/>
  <c r="O81" i="29" s="1"/>
  <c r="P81" i="29" s="1"/>
  <c r="Q81" i="29" s="1"/>
  <c r="R81" i="29" s="1"/>
  <c r="W80" i="29" a="1"/>
  <c r="W80" i="29" s="1"/>
  <c r="Y80" i="29" a="1"/>
  <c r="Y80" i="29" s="1"/>
  <c r="X80" i="29" a="1"/>
  <c r="X80" i="29" s="1"/>
  <c r="M83" i="28"/>
  <c r="V82" i="28"/>
  <c r="W81" i="28" a="1"/>
  <c r="W81" i="28" s="1"/>
  <c r="Y81" i="28" a="1"/>
  <c r="Y81" i="28" s="1"/>
  <c r="N81" i="27"/>
  <c r="O81" i="27" s="1"/>
  <c r="P81" i="27" s="1"/>
  <c r="Q81" i="27" s="1"/>
  <c r="R81" i="27" s="1"/>
  <c r="V81" i="27"/>
  <c r="W80" i="27" a="1"/>
  <c r="W80" i="27" s="1"/>
  <c r="Y80" i="27" a="1"/>
  <c r="Y80" i="27" s="1"/>
  <c r="X80" i="27" a="1"/>
  <c r="X80" i="27" s="1"/>
  <c r="Y80" i="26" a="1"/>
  <c r="Y80" i="26" s="1"/>
  <c r="W80" i="26" a="1"/>
  <c r="W80" i="26" s="1"/>
  <c r="X80" i="26" a="1"/>
  <c r="X80" i="26" s="1"/>
  <c r="N81" i="26"/>
  <c r="O81" i="26" s="1"/>
  <c r="P81" i="26" s="1"/>
  <c r="Q81" i="26" s="1"/>
  <c r="R81" i="26" s="1"/>
  <c r="V81" i="26"/>
  <c r="V84" i="25"/>
  <c r="M85" i="25"/>
  <c r="Y83" i="25" a="1"/>
  <c r="Y83" i="25" s="1"/>
  <c r="X83" i="25" a="1"/>
  <c r="X83" i="25" s="1"/>
  <c r="W83" i="25" a="1"/>
  <c r="W83" i="25" s="1"/>
  <c r="Y85" i="24" a="1"/>
  <c r="Y85" i="24" s="1"/>
  <c r="X85" i="24" a="1"/>
  <c r="X85" i="24" s="1"/>
  <c r="S85" i="24"/>
  <c r="S81" i="23"/>
  <c r="S83" i="39" l="1"/>
  <c r="Y83" i="39" s="1" a="1"/>
  <c r="Y83" i="39" s="1"/>
  <c r="W83" i="39" a="1"/>
  <c r="W83" i="39" s="1"/>
  <c r="Y82" i="38" a="1"/>
  <c r="Y82" i="38" s="1"/>
  <c r="X82" i="38" a="1"/>
  <c r="X82" i="38" s="1"/>
  <c r="W82" i="38" a="1"/>
  <c r="W82" i="38" s="1"/>
  <c r="N83" i="38"/>
  <c r="O83" i="38" s="1"/>
  <c r="P83" i="38" s="1"/>
  <c r="Q83" i="38" s="1"/>
  <c r="R83" i="38" s="1"/>
  <c r="V83" i="38"/>
  <c r="V85" i="37"/>
  <c r="N85" i="37"/>
  <c r="O85" i="37" s="1"/>
  <c r="P85" i="37" s="1"/>
  <c r="Q85" i="37" s="1"/>
  <c r="R85" i="37" s="1"/>
  <c r="X84" i="37" a="1"/>
  <c r="X84" i="37" s="1"/>
  <c r="W84" i="37" a="1"/>
  <c r="W84" i="37" s="1"/>
  <c r="Y84" i="37" a="1"/>
  <c r="Y84" i="37" s="1"/>
  <c r="S83" i="36"/>
  <c r="X83" i="36" a="1"/>
  <c r="X83" i="36" s="1"/>
  <c r="V82" i="35"/>
  <c r="M83" i="35"/>
  <c r="W81" i="35" a="1"/>
  <c r="W81" i="35" s="1"/>
  <c r="S83" i="34"/>
  <c r="X83" i="34" s="1" a="1"/>
  <c r="X83" i="34" s="1"/>
  <c r="S79" i="33"/>
  <c r="W79" i="33" a="1"/>
  <c r="W79" i="33" s="1"/>
  <c r="V81" i="32"/>
  <c r="N81" i="32"/>
  <c r="O81" i="32" s="1"/>
  <c r="P81" i="32" s="1"/>
  <c r="Q81" i="32" s="1"/>
  <c r="R81" i="32" s="1"/>
  <c r="Y80" i="32" a="1"/>
  <c r="Y80" i="32" s="1"/>
  <c r="W80" i="32" a="1"/>
  <c r="W80" i="32" s="1"/>
  <c r="X80" i="32" a="1"/>
  <c r="X80" i="32" s="1"/>
  <c r="V82" i="31"/>
  <c r="M83" i="31"/>
  <c r="Y81" i="31" a="1"/>
  <c r="Y81" i="31" s="1"/>
  <c r="S83" i="30"/>
  <c r="X83" i="30" a="1"/>
  <c r="X83" i="30" s="1"/>
  <c r="S81" i="29"/>
  <c r="W81" i="29" a="1"/>
  <c r="W81" i="29" s="1"/>
  <c r="Y82" i="28" a="1"/>
  <c r="Y82" i="28" s="1"/>
  <c r="X82" i="28" a="1"/>
  <c r="X82" i="28" s="1"/>
  <c r="W82" i="28" a="1"/>
  <c r="W82" i="28" s="1"/>
  <c r="N83" i="28"/>
  <c r="O83" i="28" s="1"/>
  <c r="P83" i="28" s="1"/>
  <c r="Q83" i="28" s="1"/>
  <c r="R83" i="28" s="1"/>
  <c r="V83" i="28"/>
  <c r="X81" i="27" a="1"/>
  <c r="X81" i="27" s="1"/>
  <c r="S81" i="27"/>
  <c r="Y81" i="26" a="1"/>
  <c r="Y81" i="26" s="1"/>
  <c r="S81" i="26"/>
  <c r="X81" i="26" a="1"/>
  <c r="X81" i="26" s="1"/>
  <c r="N85" i="25"/>
  <c r="O85" i="25" s="1"/>
  <c r="P85" i="25" s="1"/>
  <c r="Q85" i="25" s="1"/>
  <c r="R85" i="25" s="1"/>
  <c r="V85" i="25"/>
  <c r="Y84" i="25" a="1"/>
  <c r="Y84" i="25" s="1"/>
  <c r="X84" i="25" a="1"/>
  <c r="X84" i="25" s="1"/>
  <c r="W84" i="25" a="1"/>
  <c r="W84" i="25" s="1"/>
  <c r="V86" i="24"/>
  <c r="M87" i="24"/>
  <c r="W85" i="24" a="1"/>
  <c r="W85" i="24" s="1"/>
  <c r="M83" i="23"/>
  <c r="V82" i="23"/>
  <c r="Y81" i="23" a="1"/>
  <c r="Y81" i="23" s="1"/>
  <c r="X81" i="23" a="1"/>
  <c r="X81" i="23" s="1"/>
  <c r="W81" i="23" a="1"/>
  <c r="W81" i="23" s="1"/>
  <c r="M85" i="39" l="1"/>
  <c r="V84" i="39"/>
  <c r="X83" i="39" a="1"/>
  <c r="X83" i="39" s="1"/>
  <c r="X83" i="38" a="1"/>
  <c r="X83" i="38" s="1"/>
  <c r="S83" i="38"/>
  <c r="S85" i="37"/>
  <c r="X85" i="37" a="1"/>
  <c r="X85" i="37" s="1"/>
  <c r="M85" i="36"/>
  <c r="V84" i="36"/>
  <c r="W83" i="36" a="1"/>
  <c r="W83" i="36" s="1"/>
  <c r="Y83" i="36" a="1"/>
  <c r="Y83" i="36" s="1"/>
  <c r="N83" i="35"/>
  <c r="O83" i="35" s="1"/>
  <c r="P83" i="35" s="1"/>
  <c r="Q83" i="35" s="1"/>
  <c r="R83" i="35" s="1"/>
  <c r="V83" i="35"/>
  <c r="X82" i="35" a="1"/>
  <c r="X82" i="35" s="1"/>
  <c r="W82" i="35" a="1"/>
  <c r="W82" i="35" s="1"/>
  <c r="Y82" i="35" a="1"/>
  <c r="Y82" i="35" s="1"/>
  <c r="Y83" i="34" a="1"/>
  <c r="Y83" i="34" s="1"/>
  <c r="V84" i="34"/>
  <c r="M85" i="34"/>
  <c r="W83" i="34" a="1"/>
  <c r="W83" i="34" s="1"/>
  <c r="M81" i="33"/>
  <c r="V80" i="33"/>
  <c r="Y79" i="33" a="1"/>
  <c r="Y79" i="33" s="1"/>
  <c r="X79" i="33" a="1"/>
  <c r="X79" i="33" s="1"/>
  <c r="S81" i="32"/>
  <c r="X81" i="32" a="1"/>
  <c r="X81" i="32" s="1"/>
  <c r="Y81" i="32" a="1"/>
  <c r="Y81" i="32" s="1"/>
  <c r="X82" i="31" a="1"/>
  <c r="X82" i="31" s="1"/>
  <c r="W82" i="31" a="1"/>
  <c r="W82" i="31" s="1"/>
  <c r="Y82" i="31" a="1"/>
  <c r="Y82" i="31" s="1"/>
  <c r="V83" i="31"/>
  <c r="N83" i="31"/>
  <c r="O83" i="31" s="1"/>
  <c r="P83" i="31" s="1"/>
  <c r="Q83" i="31" s="1"/>
  <c r="R83" i="31" s="1"/>
  <c r="M85" i="30"/>
  <c r="V84" i="30"/>
  <c r="W83" i="30" a="1"/>
  <c r="W83" i="30" s="1"/>
  <c r="Y83" i="30" a="1"/>
  <c r="Y83" i="30" s="1"/>
  <c r="V82" i="29"/>
  <c r="M83" i="29"/>
  <c r="Y81" i="29" a="1"/>
  <c r="Y81" i="29" s="1"/>
  <c r="X81" i="29" a="1"/>
  <c r="X81" i="29" s="1"/>
  <c r="X83" i="28" a="1"/>
  <c r="X83" i="28" s="1"/>
  <c r="S83" i="28"/>
  <c r="M83" i="27"/>
  <c r="V82" i="27"/>
  <c r="Y81" i="27" a="1"/>
  <c r="Y81" i="27" s="1"/>
  <c r="W81" i="27" a="1"/>
  <c r="W81" i="27" s="1"/>
  <c r="V82" i="26"/>
  <c r="M83" i="26"/>
  <c r="W81" i="26" a="1"/>
  <c r="W81" i="26" s="1"/>
  <c r="S85" i="25"/>
  <c r="X85" i="25" a="1"/>
  <c r="X85" i="25" s="1"/>
  <c r="V87" i="24"/>
  <c r="N87" i="24"/>
  <c r="O87" i="24" s="1"/>
  <c r="P87" i="24" s="1"/>
  <c r="Q87" i="24" s="1"/>
  <c r="R87" i="24" s="1"/>
  <c r="X86" i="24" a="1"/>
  <c r="X86" i="24" s="1"/>
  <c r="W86" i="24" a="1"/>
  <c r="W86" i="24" s="1"/>
  <c r="Y86" i="24" a="1"/>
  <c r="Y86" i="24" s="1"/>
  <c r="Y82" i="23" a="1"/>
  <c r="Y82" i="23" s="1"/>
  <c r="X82" i="23" a="1"/>
  <c r="X82" i="23" s="1"/>
  <c r="W82" i="23" a="1"/>
  <c r="W82" i="23" s="1"/>
  <c r="N83" i="23"/>
  <c r="O83" i="23" s="1"/>
  <c r="P83" i="23" s="1"/>
  <c r="Q83" i="23" s="1"/>
  <c r="R83" i="23" s="1"/>
  <c r="V83" i="23"/>
  <c r="N85" i="39" l="1"/>
  <c r="O85" i="39" s="1"/>
  <c r="P85" i="39" s="1"/>
  <c r="Q85" i="39" s="1"/>
  <c r="R85" i="39" s="1"/>
  <c r="V85" i="39"/>
  <c r="W84" i="39" a="1"/>
  <c r="W84" i="39" s="1"/>
  <c r="Y84" i="39" a="1"/>
  <c r="Y84" i="39" s="1"/>
  <c r="X84" i="39" a="1"/>
  <c r="X84" i="39" s="1"/>
  <c r="V84" i="38"/>
  <c r="M85" i="38"/>
  <c r="W83" i="38" a="1"/>
  <c r="W83" i="38" s="1"/>
  <c r="Y83" i="38" a="1"/>
  <c r="Y83" i="38" s="1"/>
  <c r="V86" i="37"/>
  <c r="M87" i="37"/>
  <c r="Y85" i="37" a="1"/>
  <c r="Y85" i="37" s="1"/>
  <c r="W85" i="37" a="1"/>
  <c r="W85" i="37" s="1"/>
  <c r="Y84" i="36" a="1"/>
  <c r="Y84" i="36" s="1"/>
  <c r="X84" i="36" a="1"/>
  <c r="X84" i="36" s="1"/>
  <c r="W84" i="36" a="1"/>
  <c r="W84" i="36" s="1"/>
  <c r="V85" i="36"/>
  <c r="N85" i="36"/>
  <c r="O85" i="36" s="1"/>
  <c r="P85" i="36" s="1"/>
  <c r="Q85" i="36" s="1"/>
  <c r="R85" i="36" s="1"/>
  <c r="S83" i="35"/>
  <c r="N85" i="34"/>
  <c r="O85" i="34" s="1"/>
  <c r="P85" i="34" s="1"/>
  <c r="Q85" i="34" s="1"/>
  <c r="R85" i="34" s="1"/>
  <c r="V85" i="34"/>
  <c r="Y84" i="34" a="1"/>
  <c r="Y84" i="34" s="1"/>
  <c r="W84" i="34" a="1"/>
  <c r="W84" i="34" s="1"/>
  <c r="X84" i="34" a="1"/>
  <c r="X84" i="34" s="1"/>
  <c r="V81" i="33"/>
  <c r="N81" i="33"/>
  <c r="O81" i="33" s="1"/>
  <c r="P81" i="33" s="1"/>
  <c r="Q81" i="33" s="1"/>
  <c r="R81" i="33" s="1"/>
  <c r="X80" i="33" a="1"/>
  <c r="X80" i="33" s="1"/>
  <c r="Y80" i="33" a="1"/>
  <c r="Y80" i="33" s="1"/>
  <c r="W80" i="33" a="1"/>
  <c r="W80" i="33" s="1"/>
  <c r="M83" i="32"/>
  <c r="V82" i="32"/>
  <c r="W81" i="32" a="1"/>
  <c r="W81" i="32" s="1"/>
  <c r="S83" i="31"/>
  <c r="X83" i="31" a="1"/>
  <c r="X83" i="31" s="1"/>
  <c r="Y84" i="30" a="1"/>
  <c r="Y84" i="30" s="1"/>
  <c r="X84" i="30" a="1"/>
  <c r="X84" i="30" s="1"/>
  <c r="W84" i="30" a="1"/>
  <c r="W84" i="30" s="1"/>
  <c r="N85" i="30"/>
  <c r="O85" i="30" s="1"/>
  <c r="P85" i="30" s="1"/>
  <c r="Q85" i="30" s="1"/>
  <c r="R85" i="30" s="1"/>
  <c r="V85" i="30"/>
  <c r="N83" i="29"/>
  <c r="O83" i="29" s="1"/>
  <c r="P83" i="29" s="1"/>
  <c r="Q83" i="29" s="1"/>
  <c r="R83" i="29" s="1"/>
  <c r="V83" i="29"/>
  <c r="X82" i="29" a="1"/>
  <c r="X82" i="29" s="1"/>
  <c r="W82" i="29" a="1"/>
  <c r="W82" i="29" s="1"/>
  <c r="Y82" i="29" a="1"/>
  <c r="Y82" i="29" s="1"/>
  <c r="M85" i="28"/>
  <c r="V84" i="28"/>
  <c r="Y83" i="28" a="1"/>
  <c r="Y83" i="28" s="1"/>
  <c r="W83" i="28" a="1"/>
  <c r="W83" i="28" s="1"/>
  <c r="W82" i="27" a="1"/>
  <c r="W82" i="27" s="1"/>
  <c r="Y82" i="27" a="1"/>
  <c r="Y82" i="27" s="1"/>
  <c r="X82" i="27" a="1"/>
  <c r="X82" i="27" s="1"/>
  <c r="V83" i="27"/>
  <c r="N83" i="27"/>
  <c r="O83" i="27" s="1"/>
  <c r="P83" i="27" s="1"/>
  <c r="Q83" i="27" s="1"/>
  <c r="R83" i="27" s="1"/>
  <c r="X82" i="26" a="1"/>
  <c r="X82" i="26" s="1"/>
  <c r="W82" i="26" a="1"/>
  <c r="W82" i="26" s="1"/>
  <c r="Y82" i="26" a="1"/>
  <c r="Y82" i="26" s="1"/>
  <c r="N83" i="26"/>
  <c r="O83" i="26" s="1"/>
  <c r="P83" i="26" s="1"/>
  <c r="Q83" i="26" s="1"/>
  <c r="R83" i="26" s="1"/>
  <c r="V83" i="26"/>
  <c r="M87" i="25"/>
  <c r="V86" i="25"/>
  <c r="Y85" i="25" a="1"/>
  <c r="Y85" i="25" s="1"/>
  <c r="W85" i="25" a="1"/>
  <c r="W85" i="25" s="1"/>
  <c r="S87" i="24"/>
  <c r="W87" i="24" s="1" a="1"/>
  <c r="W87" i="24" s="1"/>
  <c r="Y83" i="23" a="1"/>
  <c r="Y83" i="23" s="1"/>
  <c r="W83" i="23" a="1"/>
  <c r="W83" i="23" s="1"/>
  <c r="S83" i="23"/>
  <c r="X83" i="23" a="1"/>
  <c r="X83" i="23" s="1"/>
  <c r="S85" i="39" l="1"/>
  <c r="X85" i="39" a="1"/>
  <c r="X85" i="39" s="1"/>
  <c r="V85" i="38"/>
  <c r="N85" i="38"/>
  <c r="O85" i="38" s="1"/>
  <c r="P85" i="38" s="1"/>
  <c r="Q85" i="38" s="1"/>
  <c r="R85" i="38" s="1"/>
  <c r="X84" i="38" a="1"/>
  <c r="X84" i="38" s="1"/>
  <c r="W84" i="38" a="1"/>
  <c r="W84" i="38" s="1"/>
  <c r="Y84" i="38" a="1"/>
  <c r="Y84" i="38" s="1"/>
  <c r="Y86" i="37" a="1"/>
  <c r="Y86" i="37" s="1"/>
  <c r="X86" i="37" a="1"/>
  <c r="X86" i="37" s="1"/>
  <c r="W86" i="37" a="1"/>
  <c r="W86" i="37" s="1"/>
  <c r="V87" i="37"/>
  <c r="N87" i="37"/>
  <c r="O87" i="37" s="1"/>
  <c r="P87" i="37" s="1"/>
  <c r="Q87" i="37" s="1"/>
  <c r="R87" i="37" s="1"/>
  <c r="S85" i="36"/>
  <c r="X85" i="36" a="1"/>
  <c r="X85" i="36" s="1"/>
  <c r="Y85" i="36" a="1"/>
  <c r="Y85" i="36" s="1"/>
  <c r="V84" i="35"/>
  <c r="M85" i="35"/>
  <c r="Y83" i="35" a="1"/>
  <c r="Y83" i="35" s="1"/>
  <c r="W83" i="35" a="1"/>
  <c r="W83" i="35" s="1"/>
  <c r="X83" i="35" a="1"/>
  <c r="X83" i="35" s="1"/>
  <c r="S85" i="34"/>
  <c r="X85" i="34" a="1"/>
  <c r="X85" i="34" s="1"/>
  <c r="S81" i="33"/>
  <c r="X81" i="33" s="1" a="1"/>
  <c r="X81" i="33" s="1"/>
  <c r="X82" i="32" a="1"/>
  <c r="X82" i="32" s="1"/>
  <c r="W82" i="32" a="1"/>
  <c r="W82" i="32" s="1"/>
  <c r="Y82" i="32" a="1"/>
  <c r="Y82" i="32" s="1"/>
  <c r="V83" i="32"/>
  <c r="N83" i="32"/>
  <c r="O83" i="32" s="1"/>
  <c r="P83" i="32" s="1"/>
  <c r="Q83" i="32" s="1"/>
  <c r="R83" i="32" s="1"/>
  <c r="M85" i="31"/>
  <c r="V84" i="31"/>
  <c r="W83" i="31" a="1"/>
  <c r="W83" i="31" s="1"/>
  <c r="Y83" i="31" a="1"/>
  <c r="Y83" i="31" s="1"/>
  <c r="S85" i="30"/>
  <c r="X85" i="30" a="1"/>
  <c r="X85" i="30" s="1"/>
  <c r="S83" i="29"/>
  <c r="W83" i="29" a="1"/>
  <c r="W83" i="29" s="1"/>
  <c r="Y84" i="28" a="1"/>
  <c r="Y84" i="28" s="1"/>
  <c r="X84" i="28" a="1"/>
  <c r="X84" i="28" s="1"/>
  <c r="W84" i="28" a="1"/>
  <c r="W84" i="28" s="1"/>
  <c r="V85" i="28"/>
  <c r="N85" i="28"/>
  <c r="O85" i="28" s="1"/>
  <c r="P85" i="28" s="1"/>
  <c r="Q85" i="28" s="1"/>
  <c r="R85" i="28" s="1"/>
  <c r="S83" i="27"/>
  <c r="S83" i="26"/>
  <c r="Y86" i="25" a="1"/>
  <c r="Y86" i="25" s="1"/>
  <c r="X86" i="25" a="1"/>
  <c r="X86" i="25" s="1"/>
  <c r="W86" i="25" a="1"/>
  <c r="W86" i="25" s="1"/>
  <c r="N87" i="25"/>
  <c r="O87" i="25" s="1"/>
  <c r="P87" i="25" s="1"/>
  <c r="Q87" i="25" s="1"/>
  <c r="R87" i="25" s="1"/>
  <c r="V87" i="25"/>
  <c r="M89" i="24"/>
  <c r="V88" i="24"/>
  <c r="X87" i="24" a="1"/>
  <c r="X87" i="24" s="1"/>
  <c r="Y87" i="24" a="1"/>
  <c r="Y87" i="24" s="1"/>
  <c r="M85" i="23"/>
  <c r="V84" i="23"/>
  <c r="V86" i="39" l="1"/>
  <c r="M87" i="39"/>
  <c r="Y85" i="39" a="1"/>
  <c r="Y85" i="39" s="1"/>
  <c r="W85" i="39" a="1"/>
  <c r="W85" i="39" s="1"/>
  <c r="S85" i="38"/>
  <c r="Y85" i="38" a="1"/>
  <c r="Y85" i="38" s="1"/>
  <c r="X87" i="37" a="1"/>
  <c r="X87" i="37" s="1"/>
  <c r="S87" i="37"/>
  <c r="M87" i="36"/>
  <c r="V86" i="36"/>
  <c r="W85" i="36" a="1"/>
  <c r="W85" i="36" s="1"/>
  <c r="V85" i="35"/>
  <c r="N85" i="35"/>
  <c r="O85" i="35" s="1"/>
  <c r="P85" i="35" s="1"/>
  <c r="Q85" i="35" s="1"/>
  <c r="R85" i="35" s="1"/>
  <c r="Y84" i="35" a="1"/>
  <c r="Y84" i="35" s="1"/>
  <c r="W84" i="35" a="1"/>
  <c r="W84" i="35" s="1"/>
  <c r="X84" i="35" a="1"/>
  <c r="X84" i="35" s="1"/>
  <c r="M87" i="34"/>
  <c r="V86" i="34"/>
  <c r="Y85" i="34" a="1"/>
  <c r="Y85" i="34" s="1"/>
  <c r="W85" i="34" a="1"/>
  <c r="W85" i="34" s="1"/>
  <c r="V82" i="33"/>
  <c r="M83" i="33"/>
  <c r="Y81" i="33" a="1"/>
  <c r="Y81" i="33" s="1"/>
  <c r="W81" i="33" a="1"/>
  <c r="W81" i="33" s="1"/>
  <c r="S83" i="32"/>
  <c r="W83" i="32" s="1" a="1"/>
  <c r="W83" i="32" s="1"/>
  <c r="W84" i="31" a="1"/>
  <c r="W84" i="31" s="1"/>
  <c r="X84" i="31" a="1"/>
  <c r="X84" i="31" s="1"/>
  <c r="Y84" i="31" a="1"/>
  <c r="Y84" i="31" s="1"/>
  <c r="V85" i="31"/>
  <c r="N85" i="31"/>
  <c r="O85" i="31" s="1"/>
  <c r="P85" i="31" s="1"/>
  <c r="Q85" i="31" s="1"/>
  <c r="R85" i="31" s="1"/>
  <c r="M87" i="30"/>
  <c r="V86" i="30"/>
  <c r="W85" i="30" a="1"/>
  <c r="W85" i="30" s="1"/>
  <c r="Y85" i="30" a="1"/>
  <c r="Y85" i="30" s="1"/>
  <c r="V84" i="29"/>
  <c r="M85" i="29"/>
  <c r="Y83" i="29" a="1"/>
  <c r="Y83" i="29" s="1"/>
  <c r="X83" i="29" a="1"/>
  <c r="X83" i="29" s="1"/>
  <c r="S85" i="28"/>
  <c r="W85" i="28" a="1"/>
  <c r="W85" i="28" s="1"/>
  <c r="M85" i="27"/>
  <c r="V84" i="27"/>
  <c r="W83" i="27" a="1"/>
  <c r="W83" i="27" s="1"/>
  <c r="X83" i="27" a="1"/>
  <c r="X83" i="27" s="1"/>
  <c r="Y83" i="27" a="1"/>
  <c r="Y83" i="27" s="1"/>
  <c r="M85" i="26"/>
  <c r="V84" i="26"/>
  <c r="W83" i="26" a="1"/>
  <c r="W83" i="26" s="1"/>
  <c r="Y83" i="26" a="1"/>
  <c r="Y83" i="26" s="1"/>
  <c r="X83" i="26" a="1"/>
  <c r="X83" i="26" s="1"/>
  <c r="S87" i="25"/>
  <c r="Y87" i="25" s="1" a="1"/>
  <c r="Y87" i="25" s="1"/>
  <c r="X87" i="25" a="1"/>
  <c r="X87" i="25" s="1"/>
  <c r="W87" i="25" a="1"/>
  <c r="W87" i="25" s="1"/>
  <c r="X88" i="24" a="1"/>
  <c r="X88" i="24" s="1"/>
  <c r="Y88" i="24" a="1"/>
  <c r="Y88" i="24" s="1"/>
  <c r="W88" i="24" a="1"/>
  <c r="W88" i="24" s="1"/>
  <c r="N89" i="24"/>
  <c r="O89" i="24" s="1"/>
  <c r="P89" i="24" s="1"/>
  <c r="Q89" i="24" s="1"/>
  <c r="R89" i="24" s="1"/>
  <c r="V89" i="24"/>
  <c r="Y84" i="23" a="1"/>
  <c r="Y84" i="23" s="1"/>
  <c r="X84" i="23" a="1"/>
  <c r="X84" i="23" s="1"/>
  <c r="W84" i="23" a="1"/>
  <c r="W84" i="23" s="1"/>
  <c r="N85" i="23"/>
  <c r="O85" i="23" s="1"/>
  <c r="P85" i="23" s="1"/>
  <c r="Q85" i="23" s="1"/>
  <c r="R85" i="23" s="1"/>
  <c r="V85" i="23"/>
  <c r="Y86" i="39" l="1" a="1"/>
  <c r="Y86" i="39" s="1"/>
  <c r="X86" i="39" a="1"/>
  <c r="X86" i="39" s="1"/>
  <c r="W86" i="39" a="1"/>
  <c r="W86" i="39" s="1"/>
  <c r="V87" i="39"/>
  <c r="N87" i="39"/>
  <c r="O87" i="39" s="1"/>
  <c r="P87" i="39" s="1"/>
  <c r="Q87" i="39" s="1"/>
  <c r="R87" i="39" s="1"/>
  <c r="V86" i="38"/>
  <c r="M87" i="38"/>
  <c r="W85" i="38" a="1"/>
  <c r="W85" i="38" s="1"/>
  <c r="X85" i="38" a="1"/>
  <c r="X85" i="38" s="1"/>
  <c r="M89" i="37"/>
  <c r="V88" i="37"/>
  <c r="Y87" i="37" a="1"/>
  <c r="Y87" i="37" s="1"/>
  <c r="W87" i="37" a="1"/>
  <c r="W87" i="37" s="1"/>
  <c r="X86" i="36" a="1"/>
  <c r="X86" i="36" s="1"/>
  <c r="W86" i="36" a="1"/>
  <c r="W86" i="36" s="1"/>
  <c r="Y86" i="36" a="1"/>
  <c r="Y86" i="36" s="1"/>
  <c r="V87" i="36"/>
  <c r="N87" i="36"/>
  <c r="O87" i="36" s="1"/>
  <c r="P87" i="36" s="1"/>
  <c r="Q87" i="36" s="1"/>
  <c r="R87" i="36" s="1"/>
  <c r="S85" i="35"/>
  <c r="X85" i="35" a="1"/>
  <c r="X85" i="35" s="1"/>
  <c r="Y85" i="35" a="1"/>
  <c r="Y85" i="35" s="1"/>
  <c r="W85" i="35" a="1"/>
  <c r="W85" i="35" s="1"/>
  <c r="Y86" i="34" a="1"/>
  <c r="Y86" i="34" s="1"/>
  <c r="W86" i="34" a="1"/>
  <c r="W86" i="34" s="1"/>
  <c r="X86" i="34" a="1"/>
  <c r="X86" i="34" s="1"/>
  <c r="N87" i="34"/>
  <c r="O87" i="34" s="1"/>
  <c r="P87" i="34" s="1"/>
  <c r="Q87" i="34" s="1"/>
  <c r="R87" i="34" s="1"/>
  <c r="V87" i="34"/>
  <c r="N83" i="33"/>
  <c r="O83" i="33" s="1"/>
  <c r="P83" i="33" s="1"/>
  <c r="Q83" i="33" s="1"/>
  <c r="R83" i="33" s="1"/>
  <c r="V83" i="33"/>
  <c r="W82" i="33" a="1"/>
  <c r="W82" i="33" s="1"/>
  <c r="Y82" i="33" a="1"/>
  <c r="Y82" i="33" s="1"/>
  <c r="X82" i="33" a="1"/>
  <c r="X82" i="33" s="1"/>
  <c r="M85" i="32"/>
  <c r="V84" i="32"/>
  <c r="Y83" i="32" a="1"/>
  <c r="Y83" i="32" s="1"/>
  <c r="X83" i="32" a="1"/>
  <c r="X83" i="32" s="1"/>
  <c r="S85" i="31"/>
  <c r="X85" i="31" s="1" a="1"/>
  <c r="X85" i="31" s="1"/>
  <c r="Y86" i="30" a="1"/>
  <c r="Y86" i="30" s="1"/>
  <c r="X86" i="30" a="1"/>
  <c r="X86" i="30" s="1"/>
  <c r="W86" i="30" a="1"/>
  <c r="W86" i="30" s="1"/>
  <c r="V87" i="30"/>
  <c r="N87" i="30"/>
  <c r="O87" i="30" s="1"/>
  <c r="P87" i="30" s="1"/>
  <c r="Q87" i="30" s="1"/>
  <c r="R87" i="30" s="1"/>
  <c r="V85" i="29"/>
  <c r="N85" i="29"/>
  <c r="O85" i="29" s="1"/>
  <c r="P85" i="29" s="1"/>
  <c r="Q85" i="29" s="1"/>
  <c r="R85" i="29" s="1"/>
  <c r="Y84" i="29" a="1"/>
  <c r="Y84" i="29" s="1"/>
  <c r="X84" i="29" a="1"/>
  <c r="X84" i="29" s="1"/>
  <c r="W84" i="29" a="1"/>
  <c r="W84" i="29" s="1"/>
  <c r="V86" i="28"/>
  <c r="M87" i="28"/>
  <c r="Y85" i="28" a="1"/>
  <c r="Y85" i="28" s="1"/>
  <c r="X85" i="28" a="1"/>
  <c r="X85" i="28" s="1"/>
  <c r="Y84" i="27" a="1"/>
  <c r="Y84" i="27" s="1"/>
  <c r="W84" i="27" a="1"/>
  <c r="W84" i="27" s="1"/>
  <c r="X84" i="27" a="1"/>
  <c r="X84" i="27" s="1"/>
  <c r="N85" i="27"/>
  <c r="O85" i="27" s="1"/>
  <c r="P85" i="27" s="1"/>
  <c r="Q85" i="27" s="1"/>
  <c r="R85" i="27" s="1"/>
  <c r="V85" i="27"/>
  <c r="X84" i="26" a="1"/>
  <c r="X84" i="26" s="1"/>
  <c r="W84" i="26" a="1"/>
  <c r="W84" i="26" s="1"/>
  <c r="Y84" i="26" a="1"/>
  <c r="Y84" i="26" s="1"/>
  <c r="N85" i="26"/>
  <c r="O85" i="26" s="1"/>
  <c r="P85" i="26" s="1"/>
  <c r="Q85" i="26" s="1"/>
  <c r="R85" i="26" s="1"/>
  <c r="V85" i="26"/>
  <c r="M89" i="25"/>
  <c r="V88" i="25"/>
  <c r="S89" i="24"/>
  <c r="Y85" i="23" a="1"/>
  <c r="Y85" i="23" s="1"/>
  <c r="W85" i="23" a="1"/>
  <c r="W85" i="23" s="1"/>
  <c r="S85" i="23"/>
  <c r="X85" i="23" a="1"/>
  <c r="X85" i="23" s="1"/>
  <c r="Y87" i="39" l="1" a="1"/>
  <c r="Y87" i="39" s="1"/>
  <c r="X87" i="39" a="1"/>
  <c r="X87" i="39" s="1"/>
  <c r="S87" i="39"/>
  <c r="W87" i="39" a="1"/>
  <c r="W87" i="39" s="1"/>
  <c r="V87" i="38"/>
  <c r="N87" i="38"/>
  <c r="O87" i="38" s="1"/>
  <c r="P87" i="38" s="1"/>
  <c r="Q87" i="38" s="1"/>
  <c r="R87" i="38" s="1"/>
  <c r="W86" i="38" a="1"/>
  <c r="W86" i="38" s="1"/>
  <c r="Y86" i="38" a="1"/>
  <c r="Y86" i="38" s="1"/>
  <c r="X86" i="38" a="1"/>
  <c r="X86" i="38" s="1"/>
  <c r="X88" i="37" a="1"/>
  <c r="X88" i="37" s="1"/>
  <c r="Y88" i="37" a="1"/>
  <c r="Y88" i="37" s="1"/>
  <c r="W88" i="37" a="1"/>
  <c r="W88" i="37" s="1"/>
  <c r="N89" i="37"/>
  <c r="O89" i="37" s="1"/>
  <c r="P89" i="37" s="1"/>
  <c r="Q89" i="37" s="1"/>
  <c r="R89" i="37" s="1"/>
  <c r="V89" i="37"/>
  <c r="S87" i="36"/>
  <c r="Y87" i="36" a="1"/>
  <c r="Y87" i="36" s="1"/>
  <c r="W87" i="36" a="1"/>
  <c r="W87" i="36" s="1"/>
  <c r="M87" i="35"/>
  <c r="V86" i="35"/>
  <c r="S87" i="34"/>
  <c r="W87" i="34" a="1"/>
  <c r="W87" i="34" s="1"/>
  <c r="S83" i="33"/>
  <c r="W83" i="33" s="1" a="1"/>
  <c r="W83" i="33" s="1"/>
  <c r="X84" i="32" a="1"/>
  <c r="X84" i="32" s="1"/>
  <c r="W84" i="32" a="1"/>
  <c r="W84" i="32" s="1"/>
  <c r="Y84" i="32" a="1"/>
  <c r="Y84" i="32" s="1"/>
  <c r="V85" i="32"/>
  <c r="N85" i="32"/>
  <c r="O85" i="32" s="1"/>
  <c r="P85" i="32" s="1"/>
  <c r="Q85" i="32" s="1"/>
  <c r="R85" i="32" s="1"/>
  <c r="M87" i="31"/>
  <c r="V86" i="31"/>
  <c r="Y85" i="31" a="1"/>
  <c r="Y85" i="31" s="1"/>
  <c r="W85" i="31" a="1"/>
  <c r="W85" i="31" s="1"/>
  <c r="S87" i="30"/>
  <c r="X87" i="30" s="1" a="1"/>
  <c r="X87" i="30" s="1"/>
  <c r="W87" i="30" a="1"/>
  <c r="W87" i="30" s="1"/>
  <c r="S85" i="29"/>
  <c r="W85" i="29" s="1" a="1"/>
  <c r="W85" i="29" s="1"/>
  <c r="V87" i="28"/>
  <c r="N87" i="28"/>
  <c r="O87" i="28" s="1"/>
  <c r="P87" i="28" s="1"/>
  <c r="Q87" i="28" s="1"/>
  <c r="R87" i="28" s="1"/>
  <c r="X86" i="28" a="1"/>
  <c r="X86" i="28" s="1"/>
  <c r="Y86" i="28" a="1"/>
  <c r="Y86" i="28" s="1"/>
  <c r="W86" i="28" a="1"/>
  <c r="W86" i="28" s="1"/>
  <c r="S85" i="27"/>
  <c r="S85" i="26"/>
  <c r="Y85" i="26" s="1" a="1"/>
  <c r="Y85" i="26" s="1"/>
  <c r="X85" i="26" a="1"/>
  <c r="X85" i="26" s="1"/>
  <c r="X88" i="25" a="1"/>
  <c r="X88" i="25" s="1"/>
  <c r="W88" i="25" a="1"/>
  <c r="W88" i="25" s="1"/>
  <c r="Y88" i="25" a="1"/>
  <c r="Y88" i="25" s="1"/>
  <c r="N89" i="25"/>
  <c r="O89" i="25" s="1"/>
  <c r="P89" i="25" s="1"/>
  <c r="Q89" i="25" s="1"/>
  <c r="R89" i="25" s="1"/>
  <c r="V89" i="25"/>
  <c r="M91" i="24"/>
  <c r="V90" i="24"/>
  <c r="W89" i="24" a="1"/>
  <c r="W89" i="24" s="1"/>
  <c r="X89" i="24" a="1"/>
  <c r="X89" i="24" s="1"/>
  <c r="Y89" i="24" a="1"/>
  <c r="Y89" i="24" s="1"/>
  <c r="M87" i="23"/>
  <c r="V86" i="23"/>
  <c r="M89" i="39" l="1"/>
  <c r="V88" i="39"/>
  <c r="S87" i="38"/>
  <c r="X87" i="38" a="1"/>
  <c r="X87" i="38" s="1"/>
  <c r="Y87" i="38" a="1"/>
  <c r="Y87" i="38" s="1"/>
  <c r="S89" i="37"/>
  <c r="X89" i="37" a="1"/>
  <c r="X89" i="37" s="1"/>
  <c r="Y89" i="37" a="1"/>
  <c r="Y89" i="37" s="1"/>
  <c r="V88" i="36"/>
  <c r="M89" i="36"/>
  <c r="X87" i="36" a="1"/>
  <c r="X87" i="36" s="1"/>
  <c r="X86" i="35" a="1"/>
  <c r="X86" i="35" s="1"/>
  <c r="Y86" i="35" a="1"/>
  <c r="Y86" i="35" s="1"/>
  <c r="W86" i="35" a="1"/>
  <c r="W86" i="35" s="1"/>
  <c r="N87" i="35"/>
  <c r="O87" i="35" s="1"/>
  <c r="P87" i="35" s="1"/>
  <c r="Q87" i="35" s="1"/>
  <c r="R87" i="35" s="1"/>
  <c r="V87" i="35"/>
  <c r="M89" i="34"/>
  <c r="V88" i="34"/>
  <c r="X87" i="34" a="1"/>
  <c r="X87" i="34" s="1"/>
  <c r="Y87" i="34" a="1"/>
  <c r="Y87" i="34" s="1"/>
  <c r="V84" i="33"/>
  <c r="M85" i="33"/>
  <c r="Y83" i="33" a="1"/>
  <c r="Y83" i="33" s="1"/>
  <c r="X83" i="33" a="1"/>
  <c r="X83" i="33" s="1"/>
  <c r="S85" i="32"/>
  <c r="X85" i="32" a="1"/>
  <c r="X85" i="32" s="1"/>
  <c r="Y85" i="32" a="1"/>
  <c r="Y85" i="32" s="1"/>
  <c r="N87" i="31"/>
  <c r="O87" i="31" s="1"/>
  <c r="P87" i="31" s="1"/>
  <c r="Q87" i="31" s="1"/>
  <c r="R87" i="31" s="1"/>
  <c r="V87" i="31"/>
  <c r="W86" i="31" a="1"/>
  <c r="W86" i="31" s="1"/>
  <c r="Y86" i="31" a="1"/>
  <c r="Y86" i="31" s="1"/>
  <c r="X86" i="31" a="1"/>
  <c r="X86" i="31" s="1"/>
  <c r="V88" i="30"/>
  <c r="M89" i="30"/>
  <c r="Y87" i="30" a="1"/>
  <c r="Y87" i="30" s="1"/>
  <c r="V86" i="29"/>
  <c r="M87" i="29"/>
  <c r="X85" i="29" a="1"/>
  <c r="X85" i="29" s="1"/>
  <c r="Y85" i="29" a="1"/>
  <c r="Y85" i="29" s="1"/>
  <c r="S87" i="28"/>
  <c r="X87" i="28" a="1"/>
  <c r="X87" i="28" s="1"/>
  <c r="W87" i="28" a="1"/>
  <c r="W87" i="28" s="1"/>
  <c r="V86" i="27"/>
  <c r="M87" i="27"/>
  <c r="W85" i="27" a="1"/>
  <c r="W85" i="27" s="1"/>
  <c r="Y85" i="27" a="1"/>
  <c r="Y85" i="27" s="1"/>
  <c r="X85" i="27" a="1"/>
  <c r="X85" i="27" s="1"/>
  <c r="M87" i="26"/>
  <c r="V86" i="26"/>
  <c r="W85" i="26" a="1"/>
  <c r="W85" i="26" s="1"/>
  <c r="S89" i="25"/>
  <c r="Y90" i="24" a="1"/>
  <c r="Y90" i="24" s="1"/>
  <c r="X90" i="24" a="1"/>
  <c r="X90" i="24" s="1"/>
  <c r="W90" i="24" a="1"/>
  <c r="W90" i="24" s="1"/>
  <c r="V91" i="24"/>
  <c r="N91" i="24"/>
  <c r="O91" i="24" s="1"/>
  <c r="P91" i="24" s="1"/>
  <c r="Q91" i="24" s="1"/>
  <c r="R91" i="24" s="1"/>
  <c r="X86" i="23" a="1"/>
  <c r="X86" i="23" s="1"/>
  <c r="W86" i="23" a="1"/>
  <c r="W86" i="23" s="1"/>
  <c r="Y86" i="23" a="1"/>
  <c r="Y86" i="23" s="1"/>
  <c r="N87" i="23"/>
  <c r="O87" i="23" s="1"/>
  <c r="P87" i="23" s="1"/>
  <c r="Q87" i="23" s="1"/>
  <c r="R87" i="23" s="1"/>
  <c r="V87" i="23"/>
  <c r="N89" i="39" l="1"/>
  <c r="O89" i="39" s="1"/>
  <c r="P89" i="39" s="1"/>
  <c r="Q89" i="39" s="1"/>
  <c r="R89" i="39" s="1"/>
  <c r="V89" i="39"/>
  <c r="W88" i="39" a="1"/>
  <c r="W88" i="39" s="1"/>
  <c r="Y88" i="39" a="1"/>
  <c r="Y88" i="39" s="1"/>
  <c r="X88" i="39" a="1"/>
  <c r="X88" i="39" s="1"/>
  <c r="M89" i="38"/>
  <c r="V88" i="38"/>
  <c r="W87" i="38" a="1"/>
  <c r="W87" i="38" s="1"/>
  <c r="M91" i="37"/>
  <c r="V90" i="37"/>
  <c r="W89" i="37" a="1"/>
  <c r="W89" i="37" s="1"/>
  <c r="V89" i="36"/>
  <c r="N89" i="36"/>
  <c r="O89" i="36" s="1"/>
  <c r="P89" i="36" s="1"/>
  <c r="Q89" i="36" s="1"/>
  <c r="R89" i="36" s="1"/>
  <c r="W88" i="36" a="1"/>
  <c r="W88" i="36" s="1"/>
  <c r="Y88" i="36" a="1"/>
  <c r="Y88" i="36" s="1"/>
  <c r="X88" i="36" a="1"/>
  <c r="X88" i="36" s="1"/>
  <c r="S87" i="35"/>
  <c r="X87" i="35" a="1"/>
  <c r="X87" i="35" s="1"/>
  <c r="X88" i="34" a="1"/>
  <c r="X88" i="34" s="1"/>
  <c r="W88" i="34" a="1"/>
  <c r="W88" i="34" s="1"/>
  <c r="Y88" i="34" a="1"/>
  <c r="Y88" i="34" s="1"/>
  <c r="V89" i="34"/>
  <c r="N89" i="34"/>
  <c r="O89" i="34" s="1"/>
  <c r="P89" i="34" s="1"/>
  <c r="Q89" i="34" s="1"/>
  <c r="R89" i="34" s="1"/>
  <c r="V85" i="33"/>
  <c r="N85" i="33"/>
  <c r="O85" i="33" s="1"/>
  <c r="P85" i="33" s="1"/>
  <c r="Q85" i="33" s="1"/>
  <c r="R85" i="33" s="1"/>
  <c r="X84" i="33" a="1"/>
  <c r="X84" i="33" s="1"/>
  <c r="Y84" i="33" a="1"/>
  <c r="Y84" i="33" s="1"/>
  <c r="W84" i="33" a="1"/>
  <c r="W84" i="33" s="1"/>
  <c r="M87" i="32"/>
  <c r="V86" i="32"/>
  <c r="W85" i="32" a="1"/>
  <c r="W85" i="32" s="1"/>
  <c r="S87" i="31"/>
  <c r="V89" i="30"/>
  <c r="N89" i="30"/>
  <c r="O89" i="30" s="1"/>
  <c r="P89" i="30" s="1"/>
  <c r="Q89" i="30" s="1"/>
  <c r="R89" i="30" s="1"/>
  <c r="W88" i="30" a="1"/>
  <c r="W88" i="30" s="1"/>
  <c r="Y88" i="30" a="1"/>
  <c r="Y88" i="30" s="1"/>
  <c r="X88" i="30" a="1"/>
  <c r="X88" i="30" s="1"/>
  <c r="V87" i="29"/>
  <c r="N87" i="29"/>
  <c r="O87" i="29" s="1"/>
  <c r="P87" i="29" s="1"/>
  <c r="Q87" i="29" s="1"/>
  <c r="R87" i="29" s="1"/>
  <c r="W86" i="29" a="1"/>
  <c r="W86" i="29" s="1"/>
  <c r="Y86" i="29" a="1"/>
  <c r="Y86" i="29" s="1"/>
  <c r="X86" i="29" a="1"/>
  <c r="X86" i="29" s="1"/>
  <c r="M89" i="28"/>
  <c r="V88" i="28"/>
  <c r="Y87" i="28" a="1"/>
  <c r="Y87" i="28" s="1"/>
  <c r="X86" i="27" a="1"/>
  <c r="X86" i="27" s="1"/>
  <c r="W86" i="27" a="1"/>
  <c r="W86" i="27" s="1"/>
  <c r="Y86" i="27" a="1"/>
  <c r="Y86" i="27" s="1"/>
  <c r="N87" i="27"/>
  <c r="O87" i="27" s="1"/>
  <c r="P87" i="27" s="1"/>
  <c r="Q87" i="27" s="1"/>
  <c r="R87" i="27" s="1"/>
  <c r="V87" i="27"/>
  <c r="Y86" i="26" a="1"/>
  <c r="Y86" i="26" s="1"/>
  <c r="X86" i="26" a="1"/>
  <c r="X86" i="26" s="1"/>
  <c r="W86" i="26" a="1"/>
  <c r="W86" i="26" s="1"/>
  <c r="V87" i="26"/>
  <c r="N87" i="26"/>
  <c r="O87" i="26" s="1"/>
  <c r="P87" i="26" s="1"/>
  <c r="Q87" i="26" s="1"/>
  <c r="R87" i="26" s="1"/>
  <c r="M91" i="25"/>
  <c r="V90" i="25"/>
  <c r="Y89" i="25" a="1"/>
  <c r="Y89" i="25" s="1"/>
  <c r="W89" i="25" a="1"/>
  <c r="W89" i="25" s="1"/>
  <c r="X89" i="25" a="1"/>
  <c r="X89" i="25" s="1"/>
  <c r="X91" i="24" a="1"/>
  <c r="X91" i="24" s="1"/>
  <c r="S91" i="24"/>
  <c r="Y87" i="23" a="1"/>
  <c r="Y87" i="23" s="1"/>
  <c r="W87" i="23" a="1"/>
  <c r="W87" i="23" s="1"/>
  <c r="S87" i="23"/>
  <c r="S89" i="39" l="1"/>
  <c r="X88" i="38" a="1"/>
  <c r="X88" i="38" s="1"/>
  <c r="Y88" i="38" a="1"/>
  <c r="Y88" i="38" s="1"/>
  <c r="W88" i="38" a="1"/>
  <c r="W88" i="38" s="1"/>
  <c r="N89" i="38"/>
  <c r="O89" i="38" s="1"/>
  <c r="P89" i="38" s="1"/>
  <c r="Q89" i="38" s="1"/>
  <c r="R89" i="38" s="1"/>
  <c r="V89" i="38"/>
  <c r="Y90" i="37" a="1"/>
  <c r="Y90" i="37" s="1"/>
  <c r="X90" i="37" a="1"/>
  <c r="X90" i="37" s="1"/>
  <c r="W90" i="37" a="1"/>
  <c r="W90" i="37" s="1"/>
  <c r="V91" i="37"/>
  <c r="N91" i="37"/>
  <c r="O91" i="37" s="1"/>
  <c r="P91" i="37" s="1"/>
  <c r="Q91" i="37" s="1"/>
  <c r="R91" i="37" s="1"/>
  <c r="S89" i="36"/>
  <c r="W89" i="36" a="1"/>
  <c r="W89" i="36" s="1"/>
  <c r="V88" i="35"/>
  <c r="M89" i="35"/>
  <c r="W87" i="35" a="1"/>
  <c r="W87" i="35" s="1"/>
  <c r="Y87" i="35" a="1"/>
  <c r="Y87" i="35" s="1"/>
  <c r="S89" i="34"/>
  <c r="X89" i="34" a="1"/>
  <c r="X89" i="34" s="1"/>
  <c r="W89" i="34" a="1"/>
  <c r="W89" i="34" s="1"/>
  <c r="Y89" i="34" a="1"/>
  <c r="Y89" i="34" s="1"/>
  <c r="S85" i="33"/>
  <c r="W86" i="32" a="1"/>
  <c r="W86" i="32" s="1"/>
  <c r="X86" i="32" a="1"/>
  <c r="X86" i="32" s="1"/>
  <c r="Y86" i="32" a="1"/>
  <c r="Y86" i="32" s="1"/>
  <c r="V87" i="32"/>
  <c r="N87" i="32"/>
  <c r="O87" i="32" s="1"/>
  <c r="P87" i="32" s="1"/>
  <c r="Q87" i="32" s="1"/>
  <c r="R87" i="32" s="1"/>
  <c r="M89" i="31"/>
  <c r="V88" i="31"/>
  <c r="W87" i="31" a="1"/>
  <c r="W87" i="31" s="1"/>
  <c r="X87" i="31" a="1"/>
  <c r="X87" i="31" s="1"/>
  <c r="Y87" i="31" a="1"/>
  <c r="Y87" i="31" s="1"/>
  <c r="S89" i="30"/>
  <c r="W89" i="30" a="1"/>
  <c r="W89" i="30" s="1"/>
  <c r="S87" i="29"/>
  <c r="W87" i="29" s="1" a="1"/>
  <c r="W87" i="29" s="1"/>
  <c r="W88" i="28" a="1"/>
  <c r="W88" i="28" s="1"/>
  <c r="X88" i="28" a="1"/>
  <c r="X88" i="28" s="1"/>
  <c r="Y88" i="28" a="1"/>
  <c r="Y88" i="28" s="1"/>
  <c r="V89" i="28"/>
  <c r="N89" i="28"/>
  <c r="O89" i="28" s="1"/>
  <c r="P89" i="28" s="1"/>
  <c r="Q89" i="28" s="1"/>
  <c r="R89" i="28" s="1"/>
  <c r="X87" i="27" a="1"/>
  <c r="X87" i="27" s="1"/>
  <c r="S87" i="27"/>
  <c r="Y87" i="27" a="1"/>
  <c r="Y87" i="27" s="1"/>
  <c r="S87" i="26"/>
  <c r="X87" i="26" a="1"/>
  <c r="X87" i="26" s="1"/>
  <c r="X90" i="25" a="1"/>
  <c r="X90" i="25" s="1"/>
  <c r="W90" i="25" a="1"/>
  <c r="W90" i="25" s="1"/>
  <c r="Y90" i="25" a="1"/>
  <c r="Y90" i="25" s="1"/>
  <c r="N91" i="25"/>
  <c r="O91" i="25" s="1"/>
  <c r="P91" i="25" s="1"/>
  <c r="Q91" i="25" s="1"/>
  <c r="R91" i="25" s="1"/>
  <c r="V91" i="25"/>
  <c r="M93" i="24"/>
  <c r="V92" i="24"/>
  <c r="W91" i="24" a="1"/>
  <c r="W91" i="24" s="1"/>
  <c r="Y91" i="24" a="1"/>
  <c r="Y91" i="24" s="1"/>
  <c r="M89" i="23"/>
  <c r="V88" i="23"/>
  <c r="X87" i="23" a="1"/>
  <c r="X87" i="23" s="1"/>
  <c r="V90" i="39" l="1"/>
  <c r="M91" i="39"/>
  <c r="X89" i="39" a="1"/>
  <c r="X89" i="39" s="1"/>
  <c r="Y89" i="39" a="1"/>
  <c r="Y89" i="39" s="1"/>
  <c r="W89" i="39" a="1"/>
  <c r="W89" i="39" s="1"/>
  <c r="S89" i="38"/>
  <c r="X89" i="38" a="1"/>
  <c r="X89" i="38" s="1"/>
  <c r="W89" i="38" a="1"/>
  <c r="W89" i="38" s="1"/>
  <c r="S91" i="37"/>
  <c r="W91" i="37" a="1"/>
  <c r="W91" i="37" s="1"/>
  <c r="M91" i="36"/>
  <c r="V90" i="36"/>
  <c r="Y89" i="36" a="1"/>
  <c r="Y89" i="36" s="1"/>
  <c r="X89" i="36" a="1"/>
  <c r="X89" i="36" s="1"/>
  <c r="V89" i="35"/>
  <c r="N89" i="35"/>
  <c r="O89" i="35" s="1"/>
  <c r="P89" i="35" s="1"/>
  <c r="Q89" i="35" s="1"/>
  <c r="R89" i="35" s="1"/>
  <c r="W88" i="35" a="1"/>
  <c r="W88" i="35" s="1"/>
  <c r="X88" i="35" a="1"/>
  <c r="X88" i="35" s="1"/>
  <c r="Y88" i="35" a="1"/>
  <c r="Y88" i="35" s="1"/>
  <c r="V90" i="34"/>
  <c r="M91" i="34"/>
  <c r="V86" i="33"/>
  <c r="M87" i="33"/>
  <c r="W85" i="33" a="1"/>
  <c r="W85" i="33" s="1"/>
  <c r="X85" i="33" a="1"/>
  <c r="X85" i="33" s="1"/>
  <c r="Y85" i="33" a="1"/>
  <c r="Y85" i="33" s="1"/>
  <c r="S87" i="32"/>
  <c r="X87" i="32" a="1"/>
  <c r="X87" i="32" s="1"/>
  <c r="Y88" i="31" a="1"/>
  <c r="Y88" i="31" s="1"/>
  <c r="X88" i="31" a="1"/>
  <c r="X88" i="31" s="1"/>
  <c r="W88" i="31" a="1"/>
  <c r="W88" i="31" s="1"/>
  <c r="N89" i="31"/>
  <c r="O89" i="31" s="1"/>
  <c r="P89" i="31" s="1"/>
  <c r="Q89" i="31" s="1"/>
  <c r="R89" i="31" s="1"/>
  <c r="V89" i="31"/>
  <c r="V90" i="30"/>
  <c r="M91" i="30"/>
  <c r="Y89" i="30" a="1"/>
  <c r="Y89" i="30" s="1"/>
  <c r="X89" i="30" a="1"/>
  <c r="X89" i="30" s="1"/>
  <c r="X87" i="29" a="1"/>
  <c r="X87" i="29" s="1"/>
  <c r="V88" i="29"/>
  <c r="M89" i="29"/>
  <c r="Y87" i="29" a="1"/>
  <c r="Y87" i="29" s="1"/>
  <c r="S89" i="28"/>
  <c r="M89" i="27"/>
  <c r="V88" i="27"/>
  <c r="W87" i="27" a="1"/>
  <c r="W87" i="27" s="1"/>
  <c r="V88" i="26"/>
  <c r="M89" i="26"/>
  <c r="W87" i="26" a="1"/>
  <c r="W87" i="26" s="1"/>
  <c r="Y87" i="26" a="1"/>
  <c r="Y87" i="26" s="1"/>
  <c r="S91" i="25"/>
  <c r="X91" i="25" s="1" a="1"/>
  <c r="X91" i="25" s="1"/>
  <c r="W92" i="24" a="1"/>
  <c r="W92" i="24" s="1"/>
  <c r="X92" i="24" a="1"/>
  <c r="X92" i="24" s="1"/>
  <c r="Y92" i="24" a="1"/>
  <c r="Y92" i="24" s="1"/>
  <c r="N93" i="24"/>
  <c r="O93" i="24" s="1"/>
  <c r="P93" i="24" s="1"/>
  <c r="Q93" i="24" s="1"/>
  <c r="R93" i="24" s="1"/>
  <c r="V93" i="24"/>
  <c r="W88" i="23" a="1"/>
  <c r="W88" i="23" s="1"/>
  <c r="Y88" i="23" a="1"/>
  <c r="Y88" i="23" s="1"/>
  <c r="X88" i="23" a="1"/>
  <c r="X88" i="23" s="1"/>
  <c r="V89" i="23"/>
  <c r="N89" i="23"/>
  <c r="O89" i="23" s="1"/>
  <c r="P89" i="23" s="1"/>
  <c r="Q89" i="23" s="1"/>
  <c r="R89" i="23" s="1"/>
  <c r="V91" i="39" l="1"/>
  <c r="N91" i="39"/>
  <c r="O91" i="39" s="1"/>
  <c r="P91" i="39" s="1"/>
  <c r="Q91" i="39" s="1"/>
  <c r="R91" i="39" s="1"/>
  <c r="W90" i="39" a="1"/>
  <c r="W90" i="39" s="1"/>
  <c r="X90" i="39" a="1"/>
  <c r="X90" i="39" s="1"/>
  <c r="Y90" i="39" a="1"/>
  <c r="Y90" i="39" s="1"/>
  <c r="M91" i="38"/>
  <c r="V90" i="38"/>
  <c r="Y89" i="38" a="1"/>
  <c r="Y89" i="38" s="1"/>
  <c r="M93" i="37"/>
  <c r="V92" i="37"/>
  <c r="Y91" i="37" a="1"/>
  <c r="Y91" i="37" s="1"/>
  <c r="X91" i="37" a="1"/>
  <c r="X91" i="37" s="1"/>
  <c r="Y90" i="36" a="1"/>
  <c r="Y90" i="36" s="1"/>
  <c r="W90" i="36" a="1"/>
  <c r="W90" i="36" s="1"/>
  <c r="X90" i="36" a="1"/>
  <c r="X90" i="36" s="1"/>
  <c r="V91" i="36"/>
  <c r="N91" i="36"/>
  <c r="O91" i="36" s="1"/>
  <c r="P91" i="36" s="1"/>
  <c r="Q91" i="36" s="1"/>
  <c r="R91" i="36" s="1"/>
  <c r="S89" i="35"/>
  <c r="V91" i="34"/>
  <c r="N91" i="34"/>
  <c r="O91" i="34" s="1"/>
  <c r="P91" i="34" s="1"/>
  <c r="Q91" i="34" s="1"/>
  <c r="R91" i="34" s="1"/>
  <c r="W90" i="34" a="1"/>
  <c r="W90" i="34" s="1"/>
  <c r="Y90" i="34" a="1"/>
  <c r="Y90" i="34" s="1"/>
  <c r="X90" i="34" a="1"/>
  <c r="X90" i="34" s="1"/>
  <c r="N87" i="33"/>
  <c r="O87" i="33" s="1"/>
  <c r="P87" i="33" s="1"/>
  <c r="Q87" i="33" s="1"/>
  <c r="R87" i="33" s="1"/>
  <c r="V87" i="33"/>
  <c r="Y86" i="33" a="1"/>
  <c r="Y86" i="33" s="1"/>
  <c r="X86" i="33" a="1"/>
  <c r="X86" i="33" s="1"/>
  <c r="W86" i="33" a="1"/>
  <c r="W86" i="33" s="1"/>
  <c r="V88" i="32"/>
  <c r="M89" i="32"/>
  <c r="W87" i="32" a="1"/>
  <c r="W87" i="32" s="1"/>
  <c r="Y87" i="32" a="1"/>
  <c r="Y87" i="32" s="1"/>
  <c r="S89" i="31"/>
  <c r="X89" i="31" a="1"/>
  <c r="X89" i="31" s="1"/>
  <c r="N91" i="30"/>
  <c r="O91" i="30" s="1"/>
  <c r="P91" i="30" s="1"/>
  <c r="Q91" i="30" s="1"/>
  <c r="R91" i="30" s="1"/>
  <c r="V91" i="30"/>
  <c r="Y90" i="30" a="1"/>
  <c r="Y90" i="30" s="1"/>
  <c r="X90" i="30" a="1"/>
  <c r="X90" i="30" s="1"/>
  <c r="W90" i="30" a="1"/>
  <c r="W90" i="30" s="1"/>
  <c r="N89" i="29"/>
  <c r="O89" i="29" s="1"/>
  <c r="P89" i="29" s="1"/>
  <c r="Q89" i="29" s="1"/>
  <c r="R89" i="29" s="1"/>
  <c r="V89" i="29"/>
  <c r="Y88" i="29" a="1"/>
  <c r="Y88" i="29" s="1"/>
  <c r="X88" i="29" a="1"/>
  <c r="X88" i="29" s="1"/>
  <c r="W88" i="29" a="1"/>
  <c r="W88" i="29" s="1"/>
  <c r="V90" i="28"/>
  <c r="M91" i="28"/>
  <c r="Y89" i="28" a="1"/>
  <c r="Y89" i="28" s="1"/>
  <c r="W89" i="28" a="1"/>
  <c r="W89" i="28" s="1"/>
  <c r="X89" i="28" a="1"/>
  <c r="X89" i="28" s="1"/>
  <c r="X88" i="27" a="1"/>
  <c r="X88" i="27" s="1"/>
  <c r="Y88" i="27" a="1"/>
  <c r="Y88" i="27" s="1"/>
  <c r="W88" i="27" a="1"/>
  <c r="W88" i="27" s="1"/>
  <c r="N89" i="27"/>
  <c r="O89" i="27" s="1"/>
  <c r="P89" i="27" s="1"/>
  <c r="Q89" i="27" s="1"/>
  <c r="R89" i="27" s="1"/>
  <c r="V89" i="27"/>
  <c r="V89" i="26"/>
  <c r="N89" i="26"/>
  <c r="O89" i="26" s="1"/>
  <c r="P89" i="26" s="1"/>
  <c r="Q89" i="26" s="1"/>
  <c r="R89" i="26" s="1"/>
  <c r="X88" i="26" a="1"/>
  <c r="X88" i="26" s="1"/>
  <c r="Y88" i="26" a="1"/>
  <c r="Y88" i="26" s="1"/>
  <c r="W88" i="26" a="1"/>
  <c r="W88" i="26" s="1"/>
  <c r="M93" i="25"/>
  <c r="V92" i="25"/>
  <c r="W91" i="25" a="1"/>
  <c r="W91" i="25" s="1"/>
  <c r="Y91" i="25" a="1"/>
  <c r="Y91" i="25" s="1"/>
  <c r="X93" i="24" a="1"/>
  <c r="X93" i="24" s="1"/>
  <c r="S93" i="24"/>
  <c r="S89" i="23"/>
  <c r="S91" i="39" l="1"/>
  <c r="X91" i="39" a="1"/>
  <c r="X91" i="39" s="1"/>
  <c r="X90" i="38" a="1"/>
  <c r="X90" i="38" s="1"/>
  <c r="Y90" i="38" a="1"/>
  <c r="Y90" i="38" s="1"/>
  <c r="W90" i="38" a="1"/>
  <c r="W90" i="38" s="1"/>
  <c r="V91" i="38"/>
  <c r="N91" i="38"/>
  <c r="O91" i="38" s="1"/>
  <c r="P91" i="38" s="1"/>
  <c r="Q91" i="38" s="1"/>
  <c r="R91" i="38" s="1"/>
  <c r="Y92" i="37" a="1"/>
  <c r="Y92" i="37" s="1"/>
  <c r="X92" i="37" a="1"/>
  <c r="X92" i="37" s="1"/>
  <c r="W92" i="37" a="1"/>
  <c r="W92" i="37" s="1"/>
  <c r="N93" i="37"/>
  <c r="O93" i="37" s="1"/>
  <c r="P93" i="37" s="1"/>
  <c r="Q93" i="37" s="1"/>
  <c r="R93" i="37" s="1"/>
  <c r="V93" i="37"/>
  <c r="S91" i="36"/>
  <c r="X91" i="36" a="1"/>
  <c r="X91" i="36" s="1"/>
  <c r="Y91" i="36" a="1"/>
  <c r="Y91" i="36" s="1"/>
  <c r="M91" i="35"/>
  <c r="V90" i="35"/>
  <c r="X89" i="35" a="1"/>
  <c r="X89" i="35" s="1"/>
  <c r="Y89" i="35" a="1"/>
  <c r="Y89" i="35" s="1"/>
  <c r="W89" i="35" a="1"/>
  <c r="W89" i="35" s="1"/>
  <c r="W91" i="34" a="1"/>
  <c r="W91" i="34" s="1"/>
  <c r="S91" i="34"/>
  <c r="X91" i="34" a="1"/>
  <c r="X91" i="34" s="1"/>
  <c r="S87" i="33"/>
  <c r="X87" i="33" a="1"/>
  <c r="X87" i="33" s="1"/>
  <c r="N89" i="32"/>
  <c r="O89" i="32" s="1"/>
  <c r="P89" i="32" s="1"/>
  <c r="Q89" i="32" s="1"/>
  <c r="R89" i="32" s="1"/>
  <c r="V89" i="32"/>
  <c r="Y88" i="32" a="1"/>
  <c r="Y88" i="32" s="1"/>
  <c r="X88" i="32" a="1"/>
  <c r="X88" i="32" s="1"/>
  <c r="W88" i="32" a="1"/>
  <c r="W88" i="32" s="1"/>
  <c r="V90" i="31"/>
  <c r="M91" i="31"/>
  <c r="Y89" i="31" a="1"/>
  <c r="Y89" i="31" s="1"/>
  <c r="W89" i="31" a="1"/>
  <c r="W89" i="31" s="1"/>
  <c r="S91" i="30"/>
  <c r="S89" i="29"/>
  <c r="V91" i="28"/>
  <c r="N91" i="28"/>
  <c r="O91" i="28" s="1"/>
  <c r="P91" i="28" s="1"/>
  <c r="Q91" i="28" s="1"/>
  <c r="R91" i="28" s="1"/>
  <c r="X90" i="28" a="1"/>
  <c r="X90" i="28" s="1"/>
  <c r="W90" i="28" a="1"/>
  <c r="W90" i="28" s="1"/>
  <c r="Y90" i="28" a="1"/>
  <c r="Y90" i="28" s="1"/>
  <c r="S89" i="27"/>
  <c r="S89" i="26"/>
  <c r="V93" i="25"/>
  <c r="N93" i="25"/>
  <c r="O93" i="25" s="1"/>
  <c r="P93" i="25" s="1"/>
  <c r="Q93" i="25" s="1"/>
  <c r="R93" i="25" s="1"/>
  <c r="W92" i="25" a="1"/>
  <c r="W92" i="25" s="1"/>
  <c r="Y92" i="25" a="1"/>
  <c r="Y92" i="25" s="1"/>
  <c r="X92" i="25" a="1"/>
  <c r="X92" i="25" s="1"/>
  <c r="V94" i="24"/>
  <c r="M95" i="24"/>
  <c r="Y93" i="24" a="1"/>
  <c r="Y93" i="24" s="1"/>
  <c r="W93" i="24" a="1"/>
  <c r="W93" i="24" s="1"/>
  <c r="V90" i="23"/>
  <c r="M91" i="23"/>
  <c r="X89" i="23" a="1"/>
  <c r="X89" i="23" s="1"/>
  <c r="W89" i="23" a="1"/>
  <c r="W89" i="23" s="1"/>
  <c r="Y89" i="23" a="1"/>
  <c r="Y89" i="23" s="1"/>
  <c r="M93" i="39" l="1"/>
  <c r="V92" i="39"/>
  <c r="W91" i="39" a="1"/>
  <c r="W91" i="39" s="1"/>
  <c r="Y91" i="39" a="1"/>
  <c r="Y91" i="39" s="1"/>
  <c r="S91" i="38"/>
  <c r="X91" i="38" a="1"/>
  <c r="X91" i="38" s="1"/>
  <c r="S93" i="37"/>
  <c r="X93" i="37" a="1"/>
  <c r="X93" i="37" s="1"/>
  <c r="V92" i="36"/>
  <c r="M93" i="36"/>
  <c r="W91" i="36" a="1"/>
  <c r="W91" i="36" s="1"/>
  <c r="X90" i="35" a="1"/>
  <c r="X90" i="35" s="1"/>
  <c r="W90" i="35" a="1"/>
  <c r="W90" i="35" s="1"/>
  <c r="Y90" i="35" a="1"/>
  <c r="Y90" i="35" s="1"/>
  <c r="N91" i="35"/>
  <c r="O91" i="35" s="1"/>
  <c r="P91" i="35" s="1"/>
  <c r="Q91" i="35" s="1"/>
  <c r="R91" i="35" s="1"/>
  <c r="V91" i="35"/>
  <c r="V92" i="34"/>
  <c r="M93" i="34"/>
  <c r="Y91" i="34" a="1"/>
  <c r="Y91" i="34" s="1"/>
  <c r="V88" i="33"/>
  <c r="M89" i="33"/>
  <c r="W87" i="33" a="1"/>
  <c r="W87" i="33" s="1"/>
  <c r="Y87" i="33" a="1"/>
  <c r="Y87" i="33" s="1"/>
  <c r="S89" i="32"/>
  <c r="X89" i="32" s="1" a="1"/>
  <c r="X89" i="32" s="1"/>
  <c r="X90" i="31" a="1"/>
  <c r="X90" i="31" s="1"/>
  <c r="W90" i="31" a="1"/>
  <c r="W90" i="31" s="1"/>
  <c r="Y90" i="31" a="1"/>
  <c r="Y90" i="31" s="1"/>
  <c r="N91" i="31"/>
  <c r="O91" i="31" s="1"/>
  <c r="P91" i="31" s="1"/>
  <c r="Q91" i="31" s="1"/>
  <c r="R91" i="31" s="1"/>
  <c r="V91" i="31"/>
  <c r="V92" i="30"/>
  <c r="M93" i="30"/>
  <c r="W91" i="30" a="1"/>
  <c r="W91" i="30" s="1"/>
  <c r="X91" i="30" a="1"/>
  <c r="X91" i="30" s="1"/>
  <c r="Y91" i="30" a="1"/>
  <c r="Y91" i="30" s="1"/>
  <c r="V90" i="29"/>
  <c r="M91" i="29"/>
  <c r="W89" i="29" a="1"/>
  <c r="W89" i="29" s="1"/>
  <c r="Y89" i="29" a="1"/>
  <c r="Y89" i="29" s="1"/>
  <c r="X89" i="29" a="1"/>
  <c r="X89" i="29" s="1"/>
  <c r="S91" i="28"/>
  <c r="X91" i="28" a="1"/>
  <c r="X91" i="28" s="1"/>
  <c r="W91" i="28" a="1"/>
  <c r="W91" i="28" s="1"/>
  <c r="V90" i="27"/>
  <c r="M91" i="27"/>
  <c r="W89" i="27" a="1"/>
  <c r="W89" i="27" s="1"/>
  <c r="Y89" i="27" a="1"/>
  <c r="Y89" i="27" s="1"/>
  <c r="X89" i="27" a="1"/>
  <c r="X89" i="27" s="1"/>
  <c r="V90" i="26"/>
  <c r="M91" i="26"/>
  <c r="W89" i="26" a="1"/>
  <c r="W89" i="26" s="1"/>
  <c r="X89" i="26" a="1"/>
  <c r="X89" i="26" s="1"/>
  <c r="Y89" i="26" a="1"/>
  <c r="Y89" i="26" s="1"/>
  <c r="W93" i="25" a="1"/>
  <c r="W93" i="25" s="1"/>
  <c r="S93" i="25"/>
  <c r="Y93" i="25" a="1"/>
  <c r="Y93" i="25" s="1"/>
  <c r="V95" i="24"/>
  <c r="N95" i="24"/>
  <c r="O95" i="24" s="1"/>
  <c r="P95" i="24" s="1"/>
  <c r="Q95" i="24" s="1"/>
  <c r="R95" i="24" s="1"/>
  <c r="Y94" i="24" a="1"/>
  <c r="Y94" i="24" s="1"/>
  <c r="W94" i="24" a="1"/>
  <c r="W94" i="24" s="1"/>
  <c r="X94" i="24" a="1"/>
  <c r="X94" i="24" s="1"/>
  <c r="V91" i="23"/>
  <c r="N91" i="23"/>
  <c r="O91" i="23" s="1"/>
  <c r="P91" i="23" s="1"/>
  <c r="Q91" i="23" s="1"/>
  <c r="R91" i="23" s="1"/>
  <c r="W90" i="23" a="1"/>
  <c r="W90" i="23" s="1"/>
  <c r="Y90" i="23" a="1"/>
  <c r="Y90" i="23" s="1"/>
  <c r="X90" i="23" a="1"/>
  <c r="X90" i="23" s="1"/>
  <c r="Y92" i="39" l="1" a="1"/>
  <c r="Y92" i="39" s="1"/>
  <c r="W92" i="39" a="1"/>
  <c r="W92" i="39" s="1"/>
  <c r="X92" i="39" a="1"/>
  <c r="X92" i="39" s="1"/>
  <c r="N93" i="39"/>
  <c r="O93" i="39" s="1"/>
  <c r="P93" i="39" s="1"/>
  <c r="Q93" i="39" s="1"/>
  <c r="R93" i="39" s="1"/>
  <c r="V93" i="39"/>
  <c r="M93" i="38"/>
  <c r="V92" i="38"/>
  <c r="W91" i="38" a="1"/>
  <c r="W91" i="38" s="1"/>
  <c r="Y91" i="38" a="1"/>
  <c r="Y91" i="38" s="1"/>
  <c r="V94" i="37"/>
  <c r="M95" i="37"/>
  <c r="Y93" i="37" a="1"/>
  <c r="Y93" i="37" s="1"/>
  <c r="W93" i="37" a="1"/>
  <c r="W93" i="37" s="1"/>
  <c r="V93" i="36"/>
  <c r="N93" i="36"/>
  <c r="O93" i="36" s="1"/>
  <c r="P93" i="36" s="1"/>
  <c r="Q93" i="36" s="1"/>
  <c r="R93" i="36" s="1"/>
  <c r="W92" i="36" a="1"/>
  <c r="W92" i="36" s="1"/>
  <c r="Y92" i="36" a="1"/>
  <c r="Y92" i="36" s="1"/>
  <c r="X92" i="36" a="1"/>
  <c r="X92" i="36" s="1"/>
  <c r="S91" i="35"/>
  <c r="X91" i="35" a="1"/>
  <c r="X91" i="35" s="1"/>
  <c r="Y91" i="35" a="1"/>
  <c r="Y91" i="35" s="1"/>
  <c r="N93" i="34"/>
  <c r="O93" i="34" s="1"/>
  <c r="P93" i="34" s="1"/>
  <c r="Q93" i="34" s="1"/>
  <c r="R93" i="34" s="1"/>
  <c r="V93" i="34"/>
  <c r="X92" i="34" a="1"/>
  <c r="X92" i="34" s="1"/>
  <c r="Y92" i="34" a="1"/>
  <c r="Y92" i="34" s="1"/>
  <c r="W92" i="34" a="1"/>
  <c r="W92" i="34" s="1"/>
  <c r="V89" i="33"/>
  <c r="N89" i="33"/>
  <c r="O89" i="33" s="1"/>
  <c r="P89" i="33" s="1"/>
  <c r="Q89" i="33" s="1"/>
  <c r="R89" i="33" s="1"/>
  <c r="Y88" i="33" a="1"/>
  <c r="Y88" i="33" s="1"/>
  <c r="X88" i="33" a="1"/>
  <c r="X88" i="33" s="1"/>
  <c r="W88" i="33" a="1"/>
  <c r="W88" i="33" s="1"/>
  <c r="V90" i="32"/>
  <c r="M91" i="32"/>
  <c r="W89" i="32" a="1"/>
  <c r="W89" i="32" s="1"/>
  <c r="Y89" i="32" a="1"/>
  <c r="Y89" i="32" s="1"/>
  <c r="S91" i="31"/>
  <c r="V93" i="30"/>
  <c r="N93" i="30"/>
  <c r="O93" i="30" s="1"/>
  <c r="P93" i="30" s="1"/>
  <c r="Q93" i="30" s="1"/>
  <c r="R93" i="30" s="1"/>
  <c r="W92" i="30" a="1"/>
  <c r="W92" i="30" s="1"/>
  <c r="Y92" i="30" a="1"/>
  <c r="Y92" i="30" s="1"/>
  <c r="X92" i="30" a="1"/>
  <c r="X92" i="30" s="1"/>
  <c r="N91" i="29"/>
  <c r="O91" i="29" s="1"/>
  <c r="P91" i="29" s="1"/>
  <c r="Q91" i="29" s="1"/>
  <c r="R91" i="29" s="1"/>
  <c r="V91" i="29"/>
  <c r="Y90" i="29" a="1"/>
  <c r="Y90" i="29" s="1"/>
  <c r="W90" i="29" a="1"/>
  <c r="W90" i="29" s="1"/>
  <c r="X90" i="29" a="1"/>
  <c r="X90" i="29" s="1"/>
  <c r="M93" i="28"/>
  <c r="V92" i="28"/>
  <c r="Y91" i="28" a="1"/>
  <c r="Y91" i="28" s="1"/>
  <c r="V91" i="27"/>
  <c r="N91" i="27"/>
  <c r="O91" i="27" s="1"/>
  <c r="P91" i="27" s="1"/>
  <c r="Q91" i="27" s="1"/>
  <c r="R91" i="27" s="1"/>
  <c r="X90" i="27" a="1"/>
  <c r="X90" i="27" s="1"/>
  <c r="Y90" i="27" a="1"/>
  <c r="Y90" i="27" s="1"/>
  <c r="W90" i="27" a="1"/>
  <c r="W90" i="27" s="1"/>
  <c r="V91" i="26"/>
  <c r="N91" i="26"/>
  <c r="O91" i="26" s="1"/>
  <c r="P91" i="26" s="1"/>
  <c r="Q91" i="26" s="1"/>
  <c r="R91" i="26" s="1"/>
  <c r="W90" i="26" a="1"/>
  <c r="W90" i="26" s="1"/>
  <c r="X90" i="26" a="1"/>
  <c r="X90" i="26" s="1"/>
  <c r="Y90" i="26" a="1"/>
  <c r="Y90" i="26" s="1"/>
  <c r="V94" i="25"/>
  <c r="M95" i="25"/>
  <c r="X93" i="25" a="1"/>
  <c r="X93" i="25" s="1"/>
  <c r="S95" i="24"/>
  <c r="X95" i="24" a="1"/>
  <c r="X95" i="24" s="1"/>
  <c r="W95" i="24" a="1"/>
  <c r="W95" i="24" s="1"/>
  <c r="Y95" i="24" a="1"/>
  <c r="Y95" i="24" s="1"/>
  <c r="S91" i="23"/>
  <c r="W93" i="39" l="1" a="1"/>
  <c r="W93" i="39" s="1"/>
  <c r="Y93" i="39" a="1"/>
  <c r="Y93" i="39" s="1"/>
  <c r="S93" i="39"/>
  <c r="X93" i="39" a="1"/>
  <c r="X93" i="39" s="1"/>
  <c r="Y92" i="38" a="1"/>
  <c r="Y92" i="38" s="1"/>
  <c r="W92" i="38" a="1"/>
  <c r="W92" i="38" s="1"/>
  <c r="X92" i="38" a="1"/>
  <c r="X92" i="38" s="1"/>
  <c r="V93" i="38"/>
  <c r="N93" i="38"/>
  <c r="O93" i="38" s="1"/>
  <c r="P93" i="38" s="1"/>
  <c r="Q93" i="38" s="1"/>
  <c r="R93" i="38" s="1"/>
  <c r="V95" i="37"/>
  <c r="N95" i="37"/>
  <c r="O95" i="37" s="1"/>
  <c r="P95" i="37" s="1"/>
  <c r="Q95" i="37" s="1"/>
  <c r="R95" i="37" s="1"/>
  <c r="Y94" i="37" a="1"/>
  <c r="Y94" i="37" s="1"/>
  <c r="X94" i="37" a="1"/>
  <c r="X94" i="37" s="1"/>
  <c r="W94" i="37" a="1"/>
  <c r="W94" i="37" s="1"/>
  <c r="S93" i="36"/>
  <c r="W93" i="36" a="1"/>
  <c r="W93" i="36" s="1"/>
  <c r="Y93" i="36" a="1"/>
  <c r="Y93" i="36" s="1"/>
  <c r="V92" i="35"/>
  <c r="M93" i="35"/>
  <c r="W91" i="35" a="1"/>
  <c r="W91" i="35" s="1"/>
  <c r="W93" i="34" a="1"/>
  <c r="W93" i="34" s="1"/>
  <c r="S93" i="34"/>
  <c r="X93" i="34" a="1"/>
  <c r="X93" i="34" s="1"/>
  <c r="S89" i="33"/>
  <c r="N91" i="32"/>
  <c r="O91" i="32" s="1"/>
  <c r="P91" i="32" s="1"/>
  <c r="Q91" i="32" s="1"/>
  <c r="R91" i="32" s="1"/>
  <c r="V91" i="32"/>
  <c r="Y90" i="32" a="1"/>
  <c r="Y90" i="32" s="1"/>
  <c r="W90" i="32" a="1"/>
  <c r="W90" i="32" s="1"/>
  <c r="X90" i="32" a="1"/>
  <c r="X90" i="32" s="1"/>
  <c r="M93" i="31"/>
  <c r="V92" i="31"/>
  <c r="Y91" i="31" a="1"/>
  <c r="Y91" i="31" s="1"/>
  <c r="X91" i="31" a="1"/>
  <c r="X91" i="31" s="1"/>
  <c r="W91" i="31" a="1"/>
  <c r="W91" i="31" s="1"/>
  <c r="S93" i="30"/>
  <c r="S91" i="29"/>
  <c r="X91" i="29" s="1" a="1"/>
  <c r="X91" i="29" s="1"/>
  <c r="Y92" i="28" a="1"/>
  <c r="Y92" i="28" s="1"/>
  <c r="X92" i="28" a="1"/>
  <c r="X92" i="28" s="1"/>
  <c r="W92" i="28" a="1"/>
  <c r="W92" i="28" s="1"/>
  <c r="V93" i="28"/>
  <c r="N93" i="28"/>
  <c r="O93" i="28" s="1"/>
  <c r="P93" i="28" s="1"/>
  <c r="Q93" i="28" s="1"/>
  <c r="R93" i="28" s="1"/>
  <c r="S91" i="27"/>
  <c r="S91" i="26"/>
  <c r="W91" i="26" s="1" a="1"/>
  <c r="W91" i="26" s="1"/>
  <c r="X91" i="26" a="1"/>
  <c r="X91" i="26" s="1"/>
  <c r="Y94" i="25" a="1"/>
  <c r="Y94" i="25" s="1"/>
  <c r="W94" i="25" a="1"/>
  <c r="W94" i="25" s="1"/>
  <c r="X94" i="25" a="1"/>
  <c r="X94" i="25" s="1"/>
  <c r="V95" i="25"/>
  <c r="N95" i="25"/>
  <c r="O95" i="25" s="1"/>
  <c r="P95" i="25" s="1"/>
  <c r="Q95" i="25" s="1"/>
  <c r="R95" i="25" s="1"/>
  <c r="V96" i="24"/>
  <c r="AC55" i="24"/>
  <c r="V92" i="23"/>
  <c r="M93" i="23"/>
  <c r="Y91" i="23" a="1"/>
  <c r="Y91" i="23" s="1"/>
  <c r="X91" i="23" a="1"/>
  <c r="X91" i="23" s="1"/>
  <c r="W91" i="23" a="1"/>
  <c r="W91" i="23" s="1"/>
  <c r="M95" i="39" l="1"/>
  <c r="V94" i="39"/>
  <c r="S93" i="38"/>
  <c r="X93" i="38" s="1" a="1"/>
  <c r="X93" i="38" s="1"/>
  <c r="S95" i="37"/>
  <c r="X95" i="37" s="1" a="1"/>
  <c r="X95" i="37" s="1"/>
  <c r="Y95" i="37" a="1"/>
  <c r="Y95" i="37" s="1"/>
  <c r="M95" i="36"/>
  <c r="V94" i="36"/>
  <c r="X93" i="36" a="1"/>
  <c r="X93" i="36" s="1"/>
  <c r="V93" i="35"/>
  <c r="N93" i="35"/>
  <c r="O93" i="35" s="1"/>
  <c r="P93" i="35" s="1"/>
  <c r="Q93" i="35" s="1"/>
  <c r="R93" i="35" s="1"/>
  <c r="Y92" i="35" a="1"/>
  <c r="Y92" i="35" s="1"/>
  <c r="X92" i="35" a="1"/>
  <c r="X92" i="35" s="1"/>
  <c r="W92" i="35" a="1"/>
  <c r="W92" i="35" s="1"/>
  <c r="V94" i="34"/>
  <c r="M95" i="34"/>
  <c r="Y93" i="34" a="1"/>
  <c r="Y93" i="34" s="1"/>
  <c r="M91" i="33"/>
  <c r="V90" i="33"/>
  <c r="Y89" i="33" a="1"/>
  <c r="Y89" i="33" s="1"/>
  <c r="W89" i="33" a="1"/>
  <c r="W89" i="33" s="1"/>
  <c r="X89" i="33" a="1"/>
  <c r="X89" i="33" s="1"/>
  <c r="S91" i="32"/>
  <c r="W92" i="31" a="1"/>
  <c r="W92" i="31" s="1"/>
  <c r="Y92" i="31" a="1"/>
  <c r="Y92" i="31" s="1"/>
  <c r="X92" i="31" a="1"/>
  <c r="X92" i="31" s="1"/>
  <c r="V93" i="31"/>
  <c r="N93" i="31"/>
  <c r="O93" i="31" s="1"/>
  <c r="P93" i="31" s="1"/>
  <c r="Q93" i="31" s="1"/>
  <c r="R93" i="31" s="1"/>
  <c r="M95" i="30"/>
  <c r="V94" i="30"/>
  <c r="W93" i="30" a="1"/>
  <c r="W93" i="30" s="1"/>
  <c r="Y93" i="30" a="1"/>
  <c r="Y93" i="30" s="1"/>
  <c r="X93" i="30" a="1"/>
  <c r="X93" i="30" s="1"/>
  <c r="V92" i="29"/>
  <c r="M93" i="29"/>
  <c r="W91" i="29" a="1"/>
  <c r="W91" i="29" s="1"/>
  <c r="Y91" i="29" a="1"/>
  <c r="Y91" i="29" s="1"/>
  <c r="S93" i="28"/>
  <c r="X93" i="28" a="1"/>
  <c r="X93" i="28" s="1"/>
  <c r="Y93" i="28" a="1"/>
  <c r="Y93" i="28" s="1"/>
  <c r="V92" i="27"/>
  <c r="M93" i="27"/>
  <c r="Y91" i="27" a="1"/>
  <c r="Y91" i="27" s="1"/>
  <c r="X91" i="27" a="1"/>
  <c r="X91" i="27" s="1"/>
  <c r="W91" i="27" a="1"/>
  <c r="W91" i="27" s="1"/>
  <c r="V92" i="26"/>
  <c r="M93" i="26"/>
  <c r="Y91" i="26" a="1"/>
  <c r="Y91" i="26" s="1"/>
  <c r="S95" i="25"/>
  <c r="X95" i="25" a="1"/>
  <c r="X95" i="25" s="1"/>
  <c r="Y95" i="25" a="1"/>
  <c r="Y95" i="25" s="1"/>
  <c r="AD55" i="24"/>
  <c r="AC53" i="24"/>
  <c r="AL55" i="24"/>
  <c r="W96" i="24" a="1"/>
  <c r="W96" i="24" s="1"/>
  <c r="Y96" i="24" a="1"/>
  <c r="Y96" i="24" s="1"/>
  <c r="X96" i="24" a="1"/>
  <c r="X96" i="24" s="1"/>
  <c r="N93" i="23"/>
  <c r="O93" i="23" s="1"/>
  <c r="P93" i="23" s="1"/>
  <c r="Q93" i="23" s="1"/>
  <c r="R93" i="23" s="1"/>
  <c r="V93" i="23"/>
  <c r="X92" i="23" a="1"/>
  <c r="X92" i="23" s="1"/>
  <c r="Y92" i="23" a="1"/>
  <c r="Y92" i="23" s="1"/>
  <c r="W92" i="23" a="1"/>
  <c r="W92" i="23" s="1"/>
  <c r="X94" i="39" l="1" a="1"/>
  <c r="X94" i="39" s="1"/>
  <c r="W94" i="39" a="1"/>
  <c r="W94" i="39" s="1"/>
  <c r="Y94" i="39" a="1"/>
  <c r="Y94" i="39" s="1"/>
  <c r="V95" i="39"/>
  <c r="N95" i="39"/>
  <c r="O95" i="39" s="1"/>
  <c r="P95" i="39" s="1"/>
  <c r="Q95" i="39" s="1"/>
  <c r="R95" i="39" s="1"/>
  <c r="M95" i="38"/>
  <c r="V94" i="38"/>
  <c r="W93" i="38" a="1"/>
  <c r="W93" i="38" s="1"/>
  <c r="Y93" i="38" a="1"/>
  <c r="Y93" i="38" s="1"/>
  <c r="AC55" i="37"/>
  <c r="V96" i="37"/>
  <c r="W95" i="37" a="1"/>
  <c r="W95" i="37" s="1"/>
  <c r="Y94" i="36" a="1"/>
  <c r="Y94" i="36" s="1"/>
  <c r="W94" i="36" a="1"/>
  <c r="W94" i="36" s="1"/>
  <c r="X94" i="36" a="1"/>
  <c r="X94" i="36" s="1"/>
  <c r="N95" i="36"/>
  <c r="O95" i="36" s="1"/>
  <c r="P95" i="36" s="1"/>
  <c r="Q95" i="36" s="1"/>
  <c r="R95" i="36" s="1"/>
  <c r="V95" i="36"/>
  <c r="S93" i="35"/>
  <c r="X93" i="35" s="1" a="1"/>
  <c r="X93" i="35" s="1"/>
  <c r="Y93" i="35" a="1"/>
  <c r="Y93" i="35" s="1"/>
  <c r="V95" i="34"/>
  <c r="N95" i="34"/>
  <c r="O95" i="34" s="1"/>
  <c r="P95" i="34" s="1"/>
  <c r="Q95" i="34" s="1"/>
  <c r="R95" i="34" s="1"/>
  <c r="Y94" i="34" a="1"/>
  <c r="Y94" i="34" s="1"/>
  <c r="X94" i="34" a="1"/>
  <c r="X94" i="34" s="1"/>
  <c r="W94" i="34" a="1"/>
  <c r="W94" i="34" s="1"/>
  <c r="Y90" i="33" a="1"/>
  <c r="Y90" i="33" s="1"/>
  <c r="X90" i="33" a="1"/>
  <c r="X90" i="33" s="1"/>
  <c r="W90" i="33" a="1"/>
  <c r="W90" i="33" s="1"/>
  <c r="N91" i="33"/>
  <c r="O91" i="33" s="1"/>
  <c r="P91" i="33" s="1"/>
  <c r="Q91" i="33" s="1"/>
  <c r="R91" i="33" s="1"/>
  <c r="V91" i="33"/>
  <c r="M93" i="32"/>
  <c r="V92" i="32"/>
  <c r="W91" i="32" a="1"/>
  <c r="W91" i="32" s="1"/>
  <c r="Y91" i="32" a="1"/>
  <c r="Y91" i="32" s="1"/>
  <c r="X91" i="32" a="1"/>
  <c r="X91" i="32" s="1"/>
  <c r="X93" i="31" a="1"/>
  <c r="X93" i="31" s="1"/>
  <c r="S93" i="31"/>
  <c r="Y94" i="30" a="1"/>
  <c r="Y94" i="30" s="1"/>
  <c r="X94" i="30" a="1"/>
  <c r="X94" i="30" s="1"/>
  <c r="W94" i="30" a="1"/>
  <c r="W94" i="30" s="1"/>
  <c r="N95" i="30"/>
  <c r="O95" i="30" s="1"/>
  <c r="P95" i="30" s="1"/>
  <c r="Q95" i="30" s="1"/>
  <c r="R95" i="30" s="1"/>
  <c r="V95" i="30"/>
  <c r="V93" i="29"/>
  <c r="N93" i="29"/>
  <c r="O93" i="29" s="1"/>
  <c r="P93" i="29" s="1"/>
  <c r="Q93" i="29" s="1"/>
  <c r="R93" i="29" s="1"/>
  <c r="W92" i="29" a="1"/>
  <c r="W92" i="29" s="1"/>
  <c r="Y92" i="29" a="1"/>
  <c r="Y92" i="29" s="1"/>
  <c r="X92" i="29" a="1"/>
  <c r="X92" i="29" s="1"/>
  <c r="M95" i="28"/>
  <c r="V94" i="28"/>
  <c r="W93" i="28" a="1"/>
  <c r="W93" i="28" s="1"/>
  <c r="N93" i="27"/>
  <c r="O93" i="27" s="1"/>
  <c r="P93" i="27" s="1"/>
  <c r="Q93" i="27" s="1"/>
  <c r="R93" i="27" s="1"/>
  <c r="V93" i="27"/>
  <c r="Y92" i="27" a="1"/>
  <c r="Y92" i="27" s="1"/>
  <c r="W92" i="27" a="1"/>
  <c r="W92" i="27" s="1"/>
  <c r="X92" i="27" a="1"/>
  <c r="X92" i="27" s="1"/>
  <c r="V93" i="26"/>
  <c r="N93" i="26"/>
  <c r="O93" i="26" s="1"/>
  <c r="P93" i="26" s="1"/>
  <c r="Q93" i="26" s="1"/>
  <c r="R93" i="26" s="1"/>
  <c r="Y92" i="26" a="1"/>
  <c r="Y92" i="26" s="1"/>
  <c r="X92" i="26" a="1"/>
  <c r="X92" i="26" s="1"/>
  <c r="W92" i="26" a="1"/>
  <c r="W92" i="26" s="1"/>
  <c r="V96" i="25"/>
  <c r="AC55" i="25"/>
  <c r="W95" i="25" a="1"/>
  <c r="W95" i="25" s="1"/>
  <c r="G16" i="24"/>
  <c r="G18" i="24"/>
  <c r="G15" i="24"/>
  <c r="G19" i="24"/>
  <c r="G17" i="24"/>
  <c r="H16" i="24"/>
  <c r="H18" i="24"/>
  <c r="H15" i="24"/>
  <c r="H19" i="24"/>
  <c r="H17" i="24"/>
  <c r="F16" i="24"/>
  <c r="F18" i="24"/>
  <c r="F19" i="24"/>
  <c r="F15" i="24"/>
  <c r="F17" i="24"/>
  <c r="AE55" i="24"/>
  <c r="AF55" i="24" s="1"/>
  <c r="AG55" i="24" s="1"/>
  <c r="AH55" i="24" s="1"/>
  <c r="S93" i="23"/>
  <c r="I15" i="24" l="1"/>
  <c r="I19" i="24"/>
  <c r="I17" i="24"/>
  <c r="I18" i="24"/>
  <c r="I16" i="24"/>
  <c r="S95" i="39"/>
  <c r="X95" i="39" a="1"/>
  <c r="X95" i="39" s="1"/>
  <c r="W95" i="39" a="1"/>
  <c r="W95" i="39" s="1"/>
  <c r="Y95" i="39" a="1"/>
  <c r="Y95" i="39" s="1"/>
  <c r="Y94" i="38" a="1"/>
  <c r="Y94" i="38" s="1"/>
  <c r="X94" i="38" a="1"/>
  <c r="X94" i="38" s="1"/>
  <c r="W94" i="38" a="1"/>
  <c r="W94" i="38" s="1"/>
  <c r="N95" i="38"/>
  <c r="O95" i="38" s="1"/>
  <c r="P95" i="38" s="1"/>
  <c r="Q95" i="38" s="1"/>
  <c r="R95" i="38" s="1"/>
  <c r="V95" i="38"/>
  <c r="X96" i="37" a="1"/>
  <c r="X96" i="37" s="1"/>
  <c r="Y96" i="37" a="1"/>
  <c r="Y96" i="37" s="1"/>
  <c r="W96" i="37" a="1"/>
  <c r="W96" i="37" s="1"/>
  <c r="AC53" i="37"/>
  <c r="AD55" i="37"/>
  <c r="AL55" i="37"/>
  <c r="S95" i="36"/>
  <c r="M95" i="35"/>
  <c r="V94" i="35"/>
  <c r="W93" i="35" a="1"/>
  <c r="W93" i="35" s="1"/>
  <c r="S95" i="34"/>
  <c r="X95" i="34" a="1"/>
  <c r="X95" i="34" s="1"/>
  <c r="W95" i="34" a="1"/>
  <c r="W95" i="34" s="1"/>
  <c r="S91" i="33"/>
  <c r="X91" i="33" s="1" a="1"/>
  <c r="X91" i="33" s="1"/>
  <c r="X92" i="32" a="1"/>
  <c r="X92" i="32" s="1"/>
  <c r="Y92" i="32" a="1"/>
  <c r="Y92" i="32" s="1"/>
  <c r="W92" i="32" a="1"/>
  <c r="W92" i="32" s="1"/>
  <c r="V93" i="32"/>
  <c r="N93" i="32"/>
  <c r="O93" i="32" s="1"/>
  <c r="P93" i="32" s="1"/>
  <c r="Q93" i="32" s="1"/>
  <c r="R93" i="32" s="1"/>
  <c r="M95" i="31"/>
  <c r="V94" i="31"/>
  <c r="W93" i="31" a="1"/>
  <c r="W93" i="31" s="1"/>
  <c r="Y93" i="31" a="1"/>
  <c r="Y93" i="31" s="1"/>
  <c r="S95" i="30"/>
  <c r="Y95" i="30" s="1" a="1"/>
  <c r="Y95" i="30" s="1"/>
  <c r="S93" i="29"/>
  <c r="W93" i="29" a="1"/>
  <c r="W93" i="29" s="1"/>
  <c r="X94" i="28" a="1"/>
  <c r="X94" i="28" s="1"/>
  <c r="W94" i="28" a="1"/>
  <c r="W94" i="28" s="1"/>
  <c r="Y94" i="28" a="1"/>
  <c r="Y94" i="28" s="1"/>
  <c r="N95" i="28"/>
  <c r="O95" i="28" s="1"/>
  <c r="P95" i="28" s="1"/>
  <c r="Q95" i="28" s="1"/>
  <c r="R95" i="28" s="1"/>
  <c r="V95" i="28"/>
  <c r="S93" i="27"/>
  <c r="S93" i="26"/>
  <c r="X93" i="26" a="1"/>
  <c r="X93" i="26" s="1"/>
  <c r="Y93" i="26" a="1"/>
  <c r="Y93" i="26" s="1"/>
  <c r="W93" i="26" a="1"/>
  <c r="W93" i="26" s="1"/>
  <c r="AC53" i="25"/>
  <c r="AL55" i="25"/>
  <c r="AD55" i="25"/>
  <c r="X96" i="25" a="1"/>
  <c r="X96" i="25" s="1"/>
  <c r="Y96" i="25" a="1"/>
  <c r="Y96" i="25" s="1"/>
  <c r="W96" i="25" a="1"/>
  <c r="W96" i="25" s="1"/>
  <c r="AO55" i="24" a="1"/>
  <c r="AO55" i="24" s="1"/>
  <c r="AI55" i="24"/>
  <c r="AN55" i="24" a="1"/>
  <c r="AN55" i="24" s="1"/>
  <c r="M95" i="23"/>
  <c r="V94" i="23"/>
  <c r="Y93" i="23" a="1"/>
  <c r="Y93" i="23" s="1"/>
  <c r="W93" i="23" a="1"/>
  <c r="W93" i="23" s="1"/>
  <c r="X93" i="23" a="1"/>
  <c r="X93" i="23" s="1"/>
  <c r="AC55" i="39" l="1"/>
  <c r="V96" i="39"/>
  <c r="S95" i="38"/>
  <c r="X95" i="38" a="1"/>
  <c r="X95" i="38" s="1"/>
  <c r="AE55" i="37"/>
  <c r="F18" i="37"/>
  <c r="F19" i="37"/>
  <c r="F15" i="37"/>
  <c r="F16" i="37"/>
  <c r="F17" i="37"/>
  <c r="H16" i="37"/>
  <c r="H15" i="37"/>
  <c r="H18" i="37"/>
  <c r="H19" i="37"/>
  <c r="H17" i="37"/>
  <c r="G16" i="37"/>
  <c r="G17" i="37"/>
  <c r="G18" i="37"/>
  <c r="G19" i="37"/>
  <c r="G15" i="37"/>
  <c r="V96" i="36"/>
  <c r="AC55" i="36"/>
  <c r="W95" i="36" a="1"/>
  <c r="W95" i="36" s="1"/>
  <c r="Y95" i="36" a="1"/>
  <c r="Y95" i="36" s="1"/>
  <c r="X95" i="36" a="1"/>
  <c r="X95" i="36" s="1"/>
  <c r="Y94" i="35" a="1"/>
  <c r="Y94" i="35" s="1"/>
  <c r="X94" i="35" a="1"/>
  <c r="X94" i="35" s="1"/>
  <c r="W94" i="35" a="1"/>
  <c r="W94" i="35" s="1"/>
  <c r="V95" i="35"/>
  <c r="N95" i="35"/>
  <c r="O95" i="35" s="1"/>
  <c r="P95" i="35" s="1"/>
  <c r="Q95" i="35" s="1"/>
  <c r="R95" i="35" s="1"/>
  <c r="V96" i="34"/>
  <c r="AC55" i="34"/>
  <c r="Y95" i="34" a="1"/>
  <c r="Y95" i="34" s="1"/>
  <c r="V92" i="33"/>
  <c r="M93" i="33"/>
  <c r="Y91" i="33" a="1"/>
  <c r="Y91" i="33" s="1"/>
  <c r="W91" i="33" a="1"/>
  <c r="W91" i="33" s="1"/>
  <c r="S93" i="32"/>
  <c r="Y93" i="32" s="1" a="1"/>
  <c r="Y93" i="32" s="1"/>
  <c r="Y94" i="31" a="1"/>
  <c r="Y94" i="31" s="1"/>
  <c r="X94" i="31" a="1"/>
  <c r="X94" i="31" s="1"/>
  <c r="W94" i="31" a="1"/>
  <c r="W94" i="31" s="1"/>
  <c r="V95" i="31"/>
  <c r="N95" i="31"/>
  <c r="O95" i="31" s="1"/>
  <c r="P95" i="31" s="1"/>
  <c r="Q95" i="31" s="1"/>
  <c r="R95" i="31" s="1"/>
  <c r="X95" i="30" a="1"/>
  <c r="X95" i="30" s="1"/>
  <c r="V96" i="30"/>
  <c r="AC55" i="30"/>
  <c r="W95" i="30" a="1"/>
  <c r="W95" i="30" s="1"/>
  <c r="V94" i="29"/>
  <c r="M95" i="29"/>
  <c r="X93" i="29" a="1"/>
  <c r="X93" i="29" s="1"/>
  <c r="Y93" i="29" a="1"/>
  <c r="Y93" i="29" s="1"/>
  <c r="S95" i="28"/>
  <c r="X95" i="28" a="1"/>
  <c r="X95" i="28" s="1"/>
  <c r="V94" i="27"/>
  <c r="M95" i="27"/>
  <c r="W93" i="27" a="1"/>
  <c r="W93" i="27" s="1"/>
  <c r="X93" i="27" a="1"/>
  <c r="X93" i="27" s="1"/>
  <c r="Y93" i="27" a="1"/>
  <c r="Y93" i="27" s="1"/>
  <c r="M95" i="26"/>
  <c r="V94" i="26"/>
  <c r="F19" i="25"/>
  <c r="F18" i="25"/>
  <c r="F15" i="25"/>
  <c r="F16" i="25"/>
  <c r="F17" i="25"/>
  <c r="G16" i="25"/>
  <c r="G18" i="25"/>
  <c r="G19" i="25"/>
  <c r="G15" i="25"/>
  <c r="G17" i="25"/>
  <c r="AE55" i="25"/>
  <c r="AF55" i="25" s="1"/>
  <c r="AG55" i="25" s="1"/>
  <c r="AH55" i="25" s="1"/>
  <c r="H19" i="25"/>
  <c r="H16" i="25"/>
  <c r="H18" i="25"/>
  <c r="H15" i="25"/>
  <c r="H17" i="25"/>
  <c r="AC57" i="24"/>
  <c r="AL56" i="24"/>
  <c r="AM55" i="24" a="1"/>
  <c r="AM55" i="24" s="1"/>
  <c r="Y94" i="23" a="1"/>
  <c r="Y94" i="23" s="1"/>
  <c r="X94" i="23" a="1"/>
  <c r="X94" i="23" s="1"/>
  <c r="W94" i="23" a="1"/>
  <c r="W94" i="23" s="1"/>
  <c r="V95" i="23"/>
  <c r="N95" i="23"/>
  <c r="O95" i="23" s="1"/>
  <c r="P95" i="23" s="1"/>
  <c r="Q95" i="23" s="1"/>
  <c r="R95" i="23" s="1"/>
  <c r="I15" i="37" l="1"/>
  <c r="I18" i="37"/>
  <c r="I15" i="25"/>
  <c r="I17" i="37"/>
  <c r="I16" i="37"/>
  <c r="I19" i="37"/>
  <c r="I17" i="25"/>
  <c r="I16" i="25"/>
  <c r="I18" i="25"/>
  <c r="I19" i="25"/>
  <c r="W96" i="39" a="1"/>
  <c r="W96" i="39" s="1"/>
  <c r="Y96" i="39" a="1"/>
  <c r="Y96" i="39" s="1"/>
  <c r="X96" i="39" a="1"/>
  <c r="X96" i="39" s="1"/>
  <c r="AL55" i="39"/>
  <c r="AC53" i="39"/>
  <c r="AD55" i="39"/>
  <c r="V96" i="38"/>
  <c r="AC55" i="38"/>
  <c r="Y95" i="38" a="1"/>
  <c r="Y95" i="38" s="1"/>
  <c r="W95" i="38" a="1"/>
  <c r="W95" i="38" s="1"/>
  <c r="AF55" i="37"/>
  <c r="AL55" i="36"/>
  <c r="AD55" i="36"/>
  <c r="AC53" i="36"/>
  <c r="Y96" i="36" a="1"/>
  <c r="Y96" i="36" s="1"/>
  <c r="X96" i="36" a="1"/>
  <c r="X96" i="36" s="1"/>
  <c r="W96" i="36" a="1"/>
  <c r="W96" i="36" s="1"/>
  <c r="S95" i="35"/>
  <c r="X95" i="35" s="1" a="1"/>
  <c r="X95" i="35" s="1"/>
  <c r="W95" i="35" a="1"/>
  <c r="W95" i="35" s="1"/>
  <c r="AD55" i="34"/>
  <c r="AL55" i="34"/>
  <c r="AC53" i="34"/>
  <c r="X96" i="34" a="1"/>
  <c r="X96" i="34" s="1"/>
  <c r="W96" i="34" a="1"/>
  <c r="W96" i="34" s="1"/>
  <c r="Y96" i="34" a="1"/>
  <c r="Y96" i="34" s="1"/>
  <c r="V93" i="33"/>
  <c r="N93" i="33"/>
  <c r="O93" i="33" s="1"/>
  <c r="P93" i="33" s="1"/>
  <c r="Q93" i="33" s="1"/>
  <c r="R93" i="33" s="1"/>
  <c r="Y92" i="33" a="1"/>
  <c r="Y92" i="33" s="1"/>
  <c r="W92" i="33" a="1"/>
  <c r="W92" i="33" s="1"/>
  <c r="X92" i="33" a="1"/>
  <c r="X92" i="33" s="1"/>
  <c r="M95" i="32"/>
  <c r="V94" i="32"/>
  <c r="X93" i="32" a="1"/>
  <c r="X93" i="32" s="1"/>
  <c r="W93" i="32" a="1"/>
  <c r="W93" i="32" s="1"/>
  <c r="S95" i="31"/>
  <c r="X95" i="31" a="1"/>
  <c r="X95" i="31" s="1"/>
  <c r="Y96" i="30" a="1"/>
  <c r="Y96" i="30" s="1"/>
  <c r="X96" i="30" a="1"/>
  <c r="X96" i="30" s="1"/>
  <c r="W96" i="30" a="1"/>
  <c r="W96" i="30" s="1"/>
  <c r="AL55" i="30"/>
  <c r="AC53" i="30"/>
  <c r="AD55" i="30"/>
  <c r="N95" i="29"/>
  <c r="O95" i="29" s="1"/>
  <c r="P95" i="29" s="1"/>
  <c r="Q95" i="29" s="1"/>
  <c r="R95" i="29" s="1"/>
  <c r="V95" i="29"/>
  <c r="Y94" i="29" a="1"/>
  <c r="Y94" i="29" s="1"/>
  <c r="X94" i="29" a="1"/>
  <c r="X94" i="29" s="1"/>
  <c r="W94" i="29" a="1"/>
  <c r="W94" i="29" s="1"/>
  <c r="V96" i="28"/>
  <c r="AC55" i="28"/>
  <c r="W95" i="28" a="1"/>
  <c r="W95" i="28" s="1"/>
  <c r="Y95" i="28" a="1"/>
  <c r="Y95" i="28" s="1"/>
  <c r="N95" i="27"/>
  <c r="O95" i="27" s="1"/>
  <c r="P95" i="27" s="1"/>
  <c r="Q95" i="27" s="1"/>
  <c r="R95" i="27" s="1"/>
  <c r="V95" i="27"/>
  <c r="Y94" i="27" a="1"/>
  <c r="Y94" i="27" s="1"/>
  <c r="X94" i="27" a="1"/>
  <c r="X94" i="27" s="1"/>
  <c r="W94" i="27" a="1"/>
  <c r="W94" i="27" s="1"/>
  <c r="W94" i="26" a="1"/>
  <c r="W94" i="26" s="1"/>
  <c r="X94" i="26" a="1"/>
  <c r="X94" i="26" s="1"/>
  <c r="Y94" i="26" a="1"/>
  <c r="Y94" i="26" s="1"/>
  <c r="N95" i="26"/>
  <c r="O95" i="26" s="1"/>
  <c r="P95" i="26" s="1"/>
  <c r="Q95" i="26" s="1"/>
  <c r="R95" i="26" s="1"/>
  <c r="V95" i="26"/>
  <c r="AN55" i="25" a="1"/>
  <c r="AN55" i="25" s="1"/>
  <c r="AI55" i="25"/>
  <c r="AO55" i="25" a="1"/>
  <c r="AO55" i="25" s="1"/>
  <c r="AO56" i="24" a="1"/>
  <c r="AO56" i="24" s="1"/>
  <c r="AN56" i="24" a="1"/>
  <c r="AN56" i="24" s="1"/>
  <c r="AM56" i="24" a="1"/>
  <c r="AM56" i="24" s="1"/>
  <c r="AD57" i="24"/>
  <c r="AE57" i="24" s="1"/>
  <c r="AF57" i="24" s="1"/>
  <c r="AG57" i="24" s="1"/>
  <c r="AH57" i="24" s="1"/>
  <c r="AL57" i="24"/>
  <c r="S95" i="23"/>
  <c r="G16" i="39" l="1"/>
  <c r="G19" i="39"/>
  <c r="G18" i="39"/>
  <c r="G15" i="39"/>
  <c r="G17" i="39"/>
  <c r="AE55" i="39"/>
  <c r="H16" i="39"/>
  <c r="H19" i="39"/>
  <c r="H18" i="39"/>
  <c r="H17" i="39"/>
  <c r="H15" i="39"/>
  <c r="F15" i="39"/>
  <c r="I15" i="39" s="1"/>
  <c r="F16" i="39"/>
  <c r="F19" i="39"/>
  <c r="F18" i="39"/>
  <c r="F17" i="39"/>
  <c r="AL55" i="38"/>
  <c r="AD55" i="38"/>
  <c r="AC53" i="38"/>
  <c r="X96" i="38" a="1"/>
  <c r="X96" i="38" s="1"/>
  <c r="W96" i="38" a="1"/>
  <c r="W96" i="38" s="1"/>
  <c r="Y96" i="38" a="1"/>
  <c r="Y96" i="38" s="1"/>
  <c r="AG55" i="37"/>
  <c r="AH55" i="37" s="1"/>
  <c r="F18" i="36"/>
  <c r="I18" i="36" s="1"/>
  <c r="F19" i="36"/>
  <c r="F16" i="36"/>
  <c r="F15" i="36"/>
  <c r="F17" i="36"/>
  <c r="G16" i="36"/>
  <c r="G18" i="36"/>
  <c r="G19" i="36"/>
  <c r="G15" i="36"/>
  <c r="G17" i="36"/>
  <c r="H16" i="36"/>
  <c r="H18" i="36"/>
  <c r="H15" i="36"/>
  <c r="H19" i="36"/>
  <c r="H17" i="36"/>
  <c r="AE55" i="36"/>
  <c r="AF55" i="36" s="1"/>
  <c r="AG55" i="36" s="1"/>
  <c r="AH55" i="36" s="1"/>
  <c r="V96" i="35"/>
  <c r="AC55" i="35"/>
  <c r="Y95" i="35" a="1"/>
  <c r="Y95" i="35" s="1"/>
  <c r="F16" i="34"/>
  <c r="F15" i="34"/>
  <c r="F18" i="34"/>
  <c r="F19" i="34"/>
  <c r="F17" i="34"/>
  <c r="H18" i="34"/>
  <c r="H16" i="34"/>
  <c r="H19" i="34"/>
  <c r="H15" i="34"/>
  <c r="H17" i="34"/>
  <c r="G16" i="34"/>
  <c r="G18" i="34"/>
  <c r="G15" i="34"/>
  <c r="G19" i="34"/>
  <c r="G17" i="34"/>
  <c r="AE55" i="34"/>
  <c r="S93" i="33"/>
  <c r="X93" i="33" a="1"/>
  <c r="X93" i="33" s="1"/>
  <c r="W93" i="33" a="1"/>
  <c r="W93" i="33" s="1"/>
  <c r="Y94" i="32" a="1"/>
  <c r="Y94" i="32" s="1"/>
  <c r="X94" i="32" a="1"/>
  <c r="X94" i="32" s="1"/>
  <c r="W94" i="32" a="1"/>
  <c r="W94" i="32" s="1"/>
  <c r="V95" i="32"/>
  <c r="N95" i="32"/>
  <c r="O95" i="32" s="1"/>
  <c r="P95" i="32" s="1"/>
  <c r="Q95" i="32" s="1"/>
  <c r="R95" i="32" s="1"/>
  <c r="AC55" i="31"/>
  <c r="V96" i="31"/>
  <c r="Y95" i="31" a="1"/>
  <c r="Y95" i="31" s="1"/>
  <c r="W95" i="31" a="1"/>
  <c r="W95" i="31" s="1"/>
  <c r="AE55" i="30"/>
  <c r="AF55" i="30" s="1"/>
  <c r="AG55" i="30" s="1"/>
  <c r="AH55" i="30" s="1"/>
  <c r="F16" i="30"/>
  <c r="F15" i="30"/>
  <c r="F18" i="30"/>
  <c r="F19" i="30"/>
  <c r="F17" i="30"/>
  <c r="G16" i="30"/>
  <c r="G15" i="30"/>
  <c r="G18" i="30"/>
  <c r="G19" i="30"/>
  <c r="G17" i="30"/>
  <c r="H16" i="30"/>
  <c r="H15" i="30"/>
  <c r="H18" i="30"/>
  <c r="H19" i="30"/>
  <c r="H17" i="30"/>
  <c r="S95" i="29"/>
  <c r="X95" i="29" a="1"/>
  <c r="X95" i="29" s="1"/>
  <c r="Y95" i="29" a="1"/>
  <c r="Y95" i="29" s="1"/>
  <c r="AL55" i="28"/>
  <c r="AD55" i="28"/>
  <c r="AC53" i="28"/>
  <c r="Y96" i="28" a="1"/>
  <c r="Y96" i="28" s="1"/>
  <c r="W96" i="28" a="1"/>
  <c r="W96" i="28" s="1"/>
  <c r="X96" i="28" a="1"/>
  <c r="X96" i="28" s="1"/>
  <c r="S95" i="27"/>
  <c r="S95" i="26"/>
  <c r="AC57" i="25"/>
  <c r="AL56" i="25"/>
  <c r="AM55" i="25" a="1"/>
  <c r="AM55" i="25" s="1"/>
  <c r="AI57" i="24"/>
  <c r="AN57" i="24" s="1" a="1"/>
  <c r="AN57" i="24" s="1"/>
  <c r="AO57" i="24" a="1"/>
  <c r="AO57" i="24" s="1"/>
  <c r="V96" i="23"/>
  <c r="AC55" i="23"/>
  <c r="W95" i="23" a="1"/>
  <c r="W95" i="23" s="1"/>
  <c r="X95" i="23" a="1"/>
  <c r="X95" i="23" s="1"/>
  <c r="Y95" i="23" a="1"/>
  <c r="Y95" i="23" s="1"/>
  <c r="I15" i="30" l="1"/>
  <c r="I18" i="30"/>
  <c r="I19" i="39"/>
  <c r="I16" i="39"/>
  <c r="I19" i="34"/>
  <c r="I18" i="34"/>
  <c r="I17" i="30"/>
  <c r="I19" i="30"/>
  <c r="I15" i="34"/>
  <c r="I16" i="34"/>
  <c r="I17" i="36"/>
  <c r="I17" i="39"/>
  <c r="I15" i="36"/>
  <c r="I18" i="39"/>
  <c r="I16" i="36"/>
  <c r="I19" i="36"/>
  <c r="I16" i="30"/>
  <c r="I17" i="34"/>
  <c r="AF55" i="39"/>
  <c r="H16" i="38"/>
  <c r="H15" i="38"/>
  <c r="H18" i="38"/>
  <c r="H19" i="38"/>
  <c r="H17" i="38"/>
  <c r="F17" i="38"/>
  <c r="F15" i="38"/>
  <c r="F19" i="38"/>
  <c r="F16" i="38"/>
  <c r="F18" i="38"/>
  <c r="G16" i="38"/>
  <c r="G18" i="38"/>
  <c r="G15" i="38"/>
  <c r="G19" i="38"/>
  <c r="G17" i="38"/>
  <c r="AE55" i="38"/>
  <c r="AI55" i="37"/>
  <c r="AM55" i="37" a="1"/>
  <c r="AM55" i="37" s="1"/>
  <c r="AN55" i="36" a="1"/>
  <c r="AN55" i="36" s="1"/>
  <c r="AI55" i="36"/>
  <c r="AM55" i="36" a="1"/>
  <c r="AM55" i="36" s="1"/>
  <c r="AL55" i="35"/>
  <c r="AC53" i="35"/>
  <c r="AD55" i="35"/>
  <c r="X96" i="35" a="1"/>
  <c r="X96" i="35" s="1"/>
  <c r="Y96" i="35" a="1"/>
  <c r="Y96" i="35" s="1"/>
  <c r="W96" i="35" a="1"/>
  <c r="W96" i="35" s="1"/>
  <c r="AF55" i="34"/>
  <c r="M95" i="33"/>
  <c r="V94" i="33"/>
  <c r="Y93" i="33" a="1"/>
  <c r="Y93" i="33" s="1"/>
  <c r="S95" i="32"/>
  <c r="X95" i="32" s="1" a="1"/>
  <c r="X95" i="32" s="1"/>
  <c r="Y96" i="31" a="1"/>
  <c r="Y96" i="31" s="1"/>
  <c r="X96" i="31" a="1"/>
  <c r="X96" i="31" s="1"/>
  <c r="W96" i="31" a="1"/>
  <c r="W96" i="31" s="1"/>
  <c r="AD55" i="31"/>
  <c r="AL55" i="31"/>
  <c r="AC53" i="31"/>
  <c r="AM55" i="30" a="1"/>
  <c r="AM55" i="30" s="1"/>
  <c r="AI55" i="30"/>
  <c r="AO55" i="30" a="1"/>
  <c r="AO55" i="30" s="1"/>
  <c r="AC55" i="29"/>
  <c r="V96" i="29"/>
  <c r="W95" i="29" a="1"/>
  <c r="W95" i="29" s="1"/>
  <c r="G16" i="28"/>
  <c r="G19" i="28"/>
  <c r="G15" i="28"/>
  <c r="G18" i="28"/>
  <c r="G17" i="28"/>
  <c r="AE55" i="28"/>
  <c r="AF55" i="28" s="1"/>
  <c r="AG55" i="28" s="1"/>
  <c r="AH55" i="28" s="1"/>
  <c r="F18" i="28"/>
  <c r="F15" i="28"/>
  <c r="F19" i="28"/>
  <c r="F16" i="28"/>
  <c r="F17" i="28"/>
  <c r="H16" i="28"/>
  <c r="H15" i="28"/>
  <c r="H19" i="28"/>
  <c r="H18" i="28"/>
  <c r="H17" i="28"/>
  <c r="AC55" i="27"/>
  <c r="V96" i="27"/>
  <c r="Y95" i="27" a="1"/>
  <c r="Y95" i="27" s="1"/>
  <c r="X95" i="27" a="1"/>
  <c r="X95" i="27" s="1"/>
  <c r="W95" i="27" a="1"/>
  <c r="W95" i="27" s="1"/>
  <c r="V96" i="26"/>
  <c r="AC55" i="26"/>
  <c r="W95" i="26" a="1"/>
  <c r="W95" i="26" s="1"/>
  <c r="Y95" i="26" a="1"/>
  <c r="Y95" i="26" s="1"/>
  <c r="X95" i="26" a="1"/>
  <c r="X95" i="26" s="1"/>
  <c r="AO56" i="25" a="1"/>
  <c r="AO56" i="25" s="1"/>
  <c r="AN56" i="25" a="1"/>
  <c r="AN56" i="25" s="1"/>
  <c r="AM56" i="25" a="1"/>
  <c r="AM56" i="25" s="1"/>
  <c r="AL57" i="25"/>
  <c r="AD57" i="25"/>
  <c r="AL58" i="24"/>
  <c r="AC59" i="24"/>
  <c r="AM57" i="24" a="1"/>
  <c r="AM57" i="24" s="1"/>
  <c r="AL55" i="23"/>
  <c r="AD55" i="23"/>
  <c r="AC53" i="23"/>
  <c r="Y96" i="23" a="1"/>
  <c r="Y96" i="23" s="1"/>
  <c r="W96" i="23" a="1"/>
  <c r="W96" i="23" s="1"/>
  <c r="X96" i="23" a="1"/>
  <c r="X96" i="23" s="1"/>
  <c r="I16" i="28" l="1"/>
  <c r="I17" i="38"/>
  <c r="I19" i="38"/>
  <c r="I17" i="28"/>
  <c r="I18" i="38"/>
  <c r="I16" i="38"/>
  <c r="I15" i="38"/>
  <c r="I19" i="28"/>
  <c r="I15" i="28"/>
  <c r="I18" i="28"/>
  <c r="AG55" i="39"/>
  <c r="AF55" i="38"/>
  <c r="AC57" i="37"/>
  <c r="AL56" i="37"/>
  <c r="AO55" i="37" a="1"/>
  <c r="AO55" i="37" s="1"/>
  <c r="AN55" i="37" a="1"/>
  <c r="AN55" i="37" s="1"/>
  <c r="AL56" i="36"/>
  <c r="AC57" i="36"/>
  <c r="AO55" i="36" a="1"/>
  <c r="AO55" i="36" s="1"/>
  <c r="G16" i="35"/>
  <c r="G19" i="35"/>
  <c r="G18" i="35"/>
  <c r="G17" i="35"/>
  <c r="G15" i="35"/>
  <c r="F15" i="35"/>
  <c r="F18" i="35"/>
  <c r="F19" i="35"/>
  <c r="F16" i="35"/>
  <c r="F17" i="35"/>
  <c r="H16" i="35"/>
  <c r="H19" i="35"/>
  <c r="H18" i="35"/>
  <c r="H15" i="35"/>
  <c r="H17" i="35"/>
  <c r="AE55" i="35"/>
  <c r="AF55" i="35" s="1"/>
  <c r="AG55" i="35" s="1"/>
  <c r="AH55" i="35" s="1"/>
  <c r="AG55" i="34"/>
  <c r="X94" i="33" a="1"/>
  <c r="X94" i="33" s="1"/>
  <c r="Y94" i="33" a="1"/>
  <c r="Y94" i="33" s="1"/>
  <c r="W94" i="33" a="1"/>
  <c r="W94" i="33" s="1"/>
  <c r="V95" i="33"/>
  <c r="N95" i="33"/>
  <c r="O95" i="33" s="1"/>
  <c r="P95" i="33" s="1"/>
  <c r="Q95" i="33" s="1"/>
  <c r="R95" i="33" s="1"/>
  <c r="V96" i="32"/>
  <c r="AC55" i="32"/>
  <c r="Y95" i="32" a="1"/>
  <c r="Y95" i="32" s="1"/>
  <c r="W95" i="32" a="1"/>
  <c r="W95" i="32" s="1"/>
  <c r="F15" i="31"/>
  <c r="F19" i="31"/>
  <c r="F16" i="31"/>
  <c r="F17" i="31"/>
  <c r="F18" i="31"/>
  <c r="G16" i="31"/>
  <c r="G18" i="31"/>
  <c r="G15" i="31"/>
  <c r="G19" i="31"/>
  <c r="G17" i="31"/>
  <c r="AE55" i="31"/>
  <c r="AF55" i="31" s="1"/>
  <c r="AG55" i="31" s="1"/>
  <c r="AH55" i="31" s="1"/>
  <c r="H16" i="31"/>
  <c r="H19" i="31"/>
  <c r="H18" i="31"/>
  <c r="H15" i="31"/>
  <c r="H17" i="31"/>
  <c r="AL56" i="30"/>
  <c r="AC57" i="30"/>
  <c r="AN55" i="30" a="1"/>
  <c r="AN55" i="30" s="1"/>
  <c r="X96" i="29" a="1"/>
  <c r="X96" i="29" s="1"/>
  <c r="W96" i="29" a="1"/>
  <c r="W96" i="29" s="1"/>
  <c r="Y96" i="29" a="1"/>
  <c r="Y96" i="29" s="1"/>
  <c r="AL55" i="29"/>
  <c r="AD55" i="29"/>
  <c r="AC53" i="29"/>
  <c r="AI55" i="28"/>
  <c r="AN55" i="28" s="1" a="1"/>
  <c r="AN55" i="28" s="1"/>
  <c r="AM55" i="28" a="1"/>
  <c r="AM55" i="28" s="1"/>
  <c r="AO55" i="28" a="1"/>
  <c r="AO55" i="28" s="1"/>
  <c r="W96" i="27" a="1"/>
  <c r="W96" i="27" s="1"/>
  <c r="Y96" i="27" a="1"/>
  <c r="Y96" i="27" s="1"/>
  <c r="X96" i="27" a="1"/>
  <c r="X96" i="27" s="1"/>
  <c r="AL55" i="27"/>
  <c r="AC53" i="27"/>
  <c r="AD55" i="27"/>
  <c r="AL55" i="26"/>
  <c r="AC53" i="26"/>
  <c r="AD55" i="26"/>
  <c r="Y96" i="26" a="1"/>
  <c r="Y96" i="26" s="1"/>
  <c r="W96" i="26" a="1"/>
  <c r="W96" i="26" s="1"/>
  <c r="X96" i="26" a="1"/>
  <c r="X96" i="26" s="1"/>
  <c r="AE57" i="25"/>
  <c r="AF57" i="25" s="1"/>
  <c r="AG57" i="25" s="1"/>
  <c r="AH57" i="25" s="1"/>
  <c r="AL59" i="24"/>
  <c r="AD59" i="24"/>
  <c r="AE59" i="24" s="1"/>
  <c r="AF59" i="24" s="1"/>
  <c r="AG59" i="24" s="1"/>
  <c r="AH59" i="24" s="1"/>
  <c r="AM58" i="24" a="1"/>
  <c r="AM58" i="24" s="1"/>
  <c r="AO58" i="24" a="1"/>
  <c r="AO58" i="24" s="1"/>
  <c r="AN58" i="24" a="1"/>
  <c r="AN58" i="24" s="1"/>
  <c r="G16" i="23"/>
  <c r="G19" i="23"/>
  <c r="G18" i="23"/>
  <c r="G15" i="23"/>
  <c r="G17" i="23"/>
  <c r="F18" i="23"/>
  <c r="F16" i="23"/>
  <c r="F19" i="23"/>
  <c r="F15" i="23"/>
  <c r="F17" i="23"/>
  <c r="H16" i="23"/>
  <c r="H18" i="23"/>
  <c r="H15" i="23"/>
  <c r="H19" i="23"/>
  <c r="H17" i="23"/>
  <c r="AE55" i="23"/>
  <c r="AF55" i="23" s="1"/>
  <c r="AG55" i="23" s="1"/>
  <c r="AH55" i="23" s="1"/>
  <c r="I18" i="23" l="1"/>
  <c r="I16" i="23"/>
  <c r="I18" i="31"/>
  <c r="I18" i="35"/>
  <c r="I15" i="35"/>
  <c r="I16" i="35"/>
  <c r="I16" i="31"/>
  <c r="I19" i="31"/>
  <c r="I17" i="31"/>
  <c r="I15" i="31"/>
  <c r="I17" i="35"/>
  <c r="I15" i="23"/>
  <c r="I17" i="23"/>
  <c r="I19" i="23"/>
  <c r="I19" i="35"/>
  <c r="AH55" i="39"/>
  <c r="AG55" i="38"/>
  <c r="AH55" i="38" s="1"/>
  <c r="AL57" i="37"/>
  <c r="AD57" i="37"/>
  <c r="AO56" i="37" a="1"/>
  <c r="AO56" i="37" s="1"/>
  <c r="AN56" i="37" a="1"/>
  <c r="AN56" i="37" s="1"/>
  <c r="AM56" i="37" a="1"/>
  <c r="AM56" i="37" s="1"/>
  <c r="AD57" i="36"/>
  <c r="AE57" i="36" s="1"/>
  <c r="AF57" i="36" s="1"/>
  <c r="AG57" i="36" s="1"/>
  <c r="AH57" i="36" s="1"/>
  <c r="AL57" i="36"/>
  <c r="AM56" i="36" a="1"/>
  <c r="AM56" i="36" s="1"/>
  <c r="AO56" i="36" a="1"/>
  <c r="AO56" i="36" s="1"/>
  <c r="AN56" i="36" a="1"/>
  <c r="AN56" i="36" s="1"/>
  <c r="AI55" i="35"/>
  <c r="AN55" i="35" a="1"/>
  <c r="AN55" i="35" s="1"/>
  <c r="AO55" i="35" a="1"/>
  <c r="AO55" i="35" s="1"/>
  <c r="AM55" i="35" a="1"/>
  <c r="AM55" i="35" s="1"/>
  <c r="AH55" i="34"/>
  <c r="S95" i="33"/>
  <c r="X95" i="33" a="1"/>
  <c r="X95" i="33" s="1"/>
  <c r="W95" i="33" a="1"/>
  <c r="W95" i="33" s="1"/>
  <c r="AD55" i="32"/>
  <c r="AC53" i="32"/>
  <c r="AL55" i="32"/>
  <c r="X96" i="32" a="1"/>
  <c r="X96" i="32" s="1"/>
  <c r="Y96" i="32" a="1"/>
  <c r="Y96" i="32" s="1"/>
  <c r="W96" i="32" a="1"/>
  <c r="W96" i="32" s="1"/>
  <c r="AI55" i="31"/>
  <c r="AM55" i="31" s="1" a="1"/>
  <c r="AM55" i="31" s="1"/>
  <c r="AN55" i="31" a="1"/>
  <c r="AN55" i="31" s="1"/>
  <c r="AO55" i="31" a="1"/>
  <c r="AO55" i="31" s="1"/>
  <c r="AD57" i="30"/>
  <c r="AL57" i="30"/>
  <c r="AM56" i="30" a="1"/>
  <c r="AM56" i="30" s="1"/>
  <c r="AO56" i="30" a="1"/>
  <c r="AO56" i="30" s="1"/>
  <c r="AN56" i="30" a="1"/>
  <c r="AN56" i="30" s="1"/>
  <c r="AE55" i="29"/>
  <c r="F19" i="29"/>
  <c r="F15" i="29"/>
  <c r="F18" i="29"/>
  <c r="F16" i="29"/>
  <c r="F17" i="29"/>
  <c r="H16" i="29"/>
  <c r="H18" i="29"/>
  <c r="H19" i="29"/>
  <c r="H15" i="29"/>
  <c r="H17" i="29"/>
  <c r="G19" i="29"/>
  <c r="G15" i="29"/>
  <c r="G18" i="29"/>
  <c r="G16" i="29"/>
  <c r="G17" i="29"/>
  <c r="AL56" i="28"/>
  <c r="AC57" i="28"/>
  <c r="AE55" i="27"/>
  <c r="G16" i="27"/>
  <c r="G19" i="27"/>
  <c r="G15" i="27"/>
  <c r="G18" i="27"/>
  <c r="G17" i="27"/>
  <c r="H16" i="27"/>
  <c r="H18" i="27"/>
  <c r="H19" i="27"/>
  <c r="H15" i="27"/>
  <c r="H17" i="27"/>
  <c r="F16" i="27"/>
  <c r="F18" i="27"/>
  <c r="F19" i="27"/>
  <c r="F15" i="27"/>
  <c r="F17" i="27"/>
  <c r="I17" i="27" s="1"/>
  <c r="F19" i="26"/>
  <c r="F15" i="26"/>
  <c r="F18" i="26"/>
  <c r="F16" i="26"/>
  <c r="F17" i="26"/>
  <c r="H19" i="26"/>
  <c r="H15" i="26"/>
  <c r="H16" i="26"/>
  <c r="H18" i="26"/>
  <c r="H17" i="26"/>
  <c r="AE55" i="26"/>
  <c r="G16" i="26"/>
  <c r="G15" i="26"/>
  <c r="G18" i="26"/>
  <c r="G19" i="26"/>
  <c r="G17" i="26"/>
  <c r="AI57" i="25"/>
  <c r="AI59" i="24"/>
  <c r="AM59" i="24" s="1" a="1"/>
  <c r="AM59" i="24" s="1"/>
  <c r="AO59" i="24" a="1"/>
  <c r="AO59" i="24" s="1"/>
  <c r="AI55" i="23"/>
  <c r="I17" i="26" l="1"/>
  <c r="I18" i="26"/>
  <c r="I15" i="27"/>
  <c r="I16" i="27"/>
  <c r="I17" i="29"/>
  <c r="I16" i="29"/>
  <c r="I18" i="29"/>
  <c r="I16" i="26"/>
  <c r="I19" i="29"/>
  <c r="I15" i="26"/>
  <c r="I19" i="26"/>
  <c r="I19" i="27"/>
  <c r="I18" i="27"/>
  <c r="I15" i="29"/>
  <c r="AN55" i="39" a="1"/>
  <c r="AN55" i="39" s="1"/>
  <c r="AI55" i="39"/>
  <c r="AI55" i="38"/>
  <c r="AN55" i="38" a="1"/>
  <c r="AN55" i="38" s="1"/>
  <c r="AO55" i="38" a="1"/>
  <c r="AO55" i="38" s="1"/>
  <c r="AE57" i="37"/>
  <c r="AF57" i="37" s="1"/>
  <c r="AG57" i="37" s="1"/>
  <c r="AH57" i="37" s="1"/>
  <c r="AI57" i="36"/>
  <c r="AN57" i="36" s="1" a="1"/>
  <c r="AN57" i="36" s="1"/>
  <c r="AO57" i="36" a="1"/>
  <c r="AO57" i="36" s="1"/>
  <c r="AC57" i="35"/>
  <c r="AL56" i="35"/>
  <c r="AN55" i="34" a="1"/>
  <c r="AN55" i="34" s="1"/>
  <c r="AI55" i="34"/>
  <c r="AM55" i="34" a="1"/>
  <c r="AM55" i="34" s="1"/>
  <c r="AC55" i="33"/>
  <c r="V96" i="33"/>
  <c r="Y95" i="33" a="1"/>
  <c r="Y95" i="33" s="1"/>
  <c r="H18" i="32"/>
  <c r="H19" i="32"/>
  <c r="H16" i="32"/>
  <c r="H15" i="32"/>
  <c r="H17" i="32"/>
  <c r="G16" i="32"/>
  <c r="G18" i="32"/>
  <c r="G15" i="32"/>
  <c r="G19" i="32"/>
  <c r="G17" i="32"/>
  <c r="F18" i="32"/>
  <c r="F15" i="32"/>
  <c r="F19" i="32"/>
  <c r="F16" i="32"/>
  <c r="F17" i="32"/>
  <c r="AE55" i="32"/>
  <c r="AC57" i="31"/>
  <c r="AL56" i="31"/>
  <c r="AE57" i="30"/>
  <c r="AF55" i="29"/>
  <c r="AO56" i="28" a="1"/>
  <c r="AO56" i="28" s="1"/>
  <c r="AN56" i="28" a="1"/>
  <c r="AN56" i="28" s="1"/>
  <c r="AM56" i="28" a="1"/>
  <c r="AM56" i="28" s="1"/>
  <c r="AL57" i="28"/>
  <c r="AD57" i="28"/>
  <c r="AE57" i="28" s="1"/>
  <c r="AF57" i="28" s="1"/>
  <c r="AG57" i="28" s="1"/>
  <c r="AH57" i="28" s="1"/>
  <c r="AF55" i="27"/>
  <c r="AF55" i="26"/>
  <c r="AL58" i="25"/>
  <c r="AC59" i="25"/>
  <c r="AO57" i="25" a="1"/>
  <c r="AO57" i="25" s="1"/>
  <c r="AM57" i="25" a="1"/>
  <c r="AM57" i="25" s="1"/>
  <c r="AN57" i="25" a="1"/>
  <c r="AN57" i="25" s="1"/>
  <c r="AL60" i="24"/>
  <c r="AC61" i="24"/>
  <c r="AN59" i="24" a="1"/>
  <c r="AN59" i="24" s="1"/>
  <c r="AL56" i="23"/>
  <c r="AC57" i="23"/>
  <c r="AN55" i="23" a="1"/>
  <c r="AN55" i="23" s="1"/>
  <c r="AM55" i="23" a="1"/>
  <c r="AM55" i="23" s="1"/>
  <c r="AO55" i="23" a="1"/>
  <c r="AO55" i="23" s="1"/>
  <c r="I16" i="32" l="1"/>
  <c r="I19" i="32"/>
  <c r="I17" i="32"/>
  <c r="I15" i="32"/>
  <c r="I18" i="32"/>
  <c r="AC57" i="39"/>
  <c r="AL56" i="39"/>
  <c r="AM55" i="39" a="1"/>
  <c r="AM55" i="39" s="1"/>
  <c r="AO55" i="39" a="1"/>
  <c r="AO55" i="39" s="1"/>
  <c r="AL56" i="38"/>
  <c r="AC57" i="38"/>
  <c r="AM55" i="38" a="1"/>
  <c r="AM55" i="38" s="1"/>
  <c r="AI57" i="37"/>
  <c r="AM57" i="37" s="1" a="1"/>
  <c r="AM57" i="37" s="1"/>
  <c r="AM57" i="36" a="1"/>
  <c r="AM57" i="36" s="1"/>
  <c r="AC59" i="36"/>
  <c r="AL58" i="36"/>
  <c r="AN56" i="35" a="1"/>
  <c r="AN56" i="35" s="1"/>
  <c r="AM56" i="35" a="1"/>
  <c r="AM56" i="35" s="1"/>
  <c r="AO56" i="35" a="1"/>
  <c r="AO56" i="35" s="1"/>
  <c r="AL57" i="35"/>
  <c r="AD57" i="35"/>
  <c r="AE57" i="35" s="1"/>
  <c r="AF57" i="35" s="1"/>
  <c r="AG57" i="35" s="1"/>
  <c r="AH57" i="35" s="1"/>
  <c r="AL56" i="34"/>
  <c r="AC57" i="34"/>
  <c r="AO55" i="34" a="1"/>
  <c r="AO55" i="34" s="1"/>
  <c r="Y96" i="33" a="1"/>
  <c r="Y96" i="33" s="1"/>
  <c r="W96" i="33" a="1"/>
  <c r="W96" i="33" s="1"/>
  <c r="X96" i="33" a="1"/>
  <c r="X96" i="33" s="1"/>
  <c r="AD55" i="33"/>
  <c r="AC53" i="33"/>
  <c r="AL55" i="33"/>
  <c r="AF55" i="32"/>
  <c r="AO56" i="31" a="1"/>
  <c r="AO56" i="31" s="1"/>
  <c r="AN56" i="31" a="1"/>
  <c r="AN56" i="31" s="1"/>
  <c r="AM56" i="31" a="1"/>
  <c r="AM56" i="31" s="1"/>
  <c r="AD57" i="31"/>
  <c r="AL57" i="31"/>
  <c r="AF57" i="30"/>
  <c r="AG55" i="29"/>
  <c r="AI57" i="28"/>
  <c r="AO57" i="28" s="1" a="1"/>
  <c r="AO57" i="28" s="1"/>
  <c r="AN57" i="28" a="1"/>
  <c r="AN57" i="28" s="1"/>
  <c r="AG55" i="27"/>
  <c r="AG55" i="26"/>
  <c r="AL59" i="25"/>
  <c r="AD59" i="25"/>
  <c r="AE59" i="25" s="1"/>
  <c r="AF59" i="25" s="1"/>
  <c r="AG59" i="25" s="1"/>
  <c r="AH59" i="25" s="1"/>
  <c r="AO58" i="25" a="1"/>
  <c r="AO58" i="25" s="1"/>
  <c r="AN58" i="25" a="1"/>
  <c r="AN58" i="25" s="1"/>
  <c r="AM58" i="25" a="1"/>
  <c r="AM58" i="25" s="1"/>
  <c r="AL61" i="24"/>
  <c r="AD61" i="24"/>
  <c r="AE61" i="24" s="1"/>
  <c r="AF61" i="24" s="1"/>
  <c r="AG61" i="24" s="1"/>
  <c r="AH61" i="24" s="1"/>
  <c r="AN60" i="24" a="1"/>
  <c r="AN60" i="24" s="1"/>
  <c r="AM60" i="24" a="1"/>
  <c r="AM60" i="24" s="1"/>
  <c r="AO60" i="24" a="1"/>
  <c r="AO60" i="24" s="1"/>
  <c r="AL57" i="23"/>
  <c r="AD57" i="23"/>
  <c r="AE57" i="23" s="1"/>
  <c r="AF57" i="23" s="1"/>
  <c r="AG57" i="23" s="1"/>
  <c r="AH57" i="23" s="1"/>
  <c r="AO56" i="23" a="1"/>
  <c r="AO56" i="23" s="1"/>
  <c r="AM56" i="23" a="1"/>
  <c r="AM56" i="23" s="1"/>
  <c r="AN56" i="23" a="1"/>
  <c r="AN56" i="23" s="1"/>
  <c r="AM56" i="39" l="1" a="1"/>
  <c r="AM56" i="39" s="1"/>
  <c r="AO56" i="39" a="1"/>
  <c r="AO56" i="39" s="1"/>
  <c r="AN56" i="39" a="1"/>
  <c r="AN56" i="39" s="1"/>
  <c r="AD57" i="39"/>
  <c r="AE57" i="39" s="1"/>
  <c r="AF57" i="39" s="1"/>
  <c r="AG57" i="39" s="1"/>
  <c r="AH57" i="39" s="1"/>
  <c r="AL57" i="39"/>
  <c r="AL57" i="38"/>
  <c r="AD57" i="38"/>
  <c r="AO56" i="38" a="1"/>
  <c r="AO56" i="38" s="1"/>
  <c r="AM56" i="38" a="1"/>
  <c r="AM56" i="38" s="1"/>
  <c r="AN56" i="38" a="1"/>
  <c r="AN56" i="38" s="1"/>
  <c r="AL58" i="37"/>
  <c r="AC59" i="37"/>
  <c r="AO57" i="37" a="1"/>
  <c r="AO57" i="37" s="1"/>
  <c r="AN57" i="37" a="1"/>
  <c r="AN57" i="37" s="1"/>
  <c r="AN58" i="36" a="1"/>
  <c r="AN58" i="36" s="1"/>
  <c r="AM58" i="36" a="1"/>
  <c r="AM58" i="36" s="1"/>
  <c r="AO58" i="36" a="1"/>
  <c r="AO58" i="36" s="1"/>
  <c r="AL59" i="36"/>
  <c r="AD59" i="36"/>
  <c r="AE59" i="36" s="1"/>
  <c r="AF59" i="36" s="1"/>
  <c r="AG59" i="36" s="1"/>
  <c r="AH59" i="36" s="1"/>
  <c r="AI57" i="35"/>
  <c r="AO57" i="35" s="1" a="1"/>
  <c r="AO57" i="35" s="1"/>
  <c r="AN57" i="35" a="1"/>
  <c r="AN57" i="35" s="1"/>
  <c r="AD57" i="34"/>
  <c r="AE57" i="34" s="1"/>
  <c r="AF57" i="34" s="1"/>
  <c r="AG57" i="34" s="1"/>
  <c r="AH57" i="34" s="1"/>
  <c r="AL57" i="34"/>
  <c r="AO56" i="34" a="1"/>
  <c r="AO56" i="34" s="1"/>
  <c r="AM56" i="34" a="1"/>
  <c r="AM56" i="34" s="1"/>
  <c r="AN56" i="34" a="1"/>
  <c r="AN56" i="34" s="1"/>
  <c r="AE55" i="33"/>
  <c r="G16" i="33"/>
  <c r="G19" i="33"/>
  <c r="G15" i="33"/>
  <c r="G18" i="33"/>
  <c r="G17" i="33"/>
  <c r="F18" i="33"/>
  <c r="F19" i="33"/>
  <c r="F16" i="33"/>
  <c r="F15" i="33"/>
  <c r="F17" i="33"/>
  <c r="H15" i="33"/>
  <c r="H19" i="33"/>
  <c r="H16" i="33"/>
  <c r="H18" i="33"/>
  <c r="H17" i="33"/>
  <c r="AG55" i="32"/>
  <c r="AE57" i="31"/>
  <c r="AG57" i="30"/>
  <c r="AH57" i="30" s="1"/>
  <c r="AH55" i="29"/>
  <c r="AL58" i="28"/>
  <c r="AC59" i="28"/>
  <c r="AM57" i="28" a="1"/>
  <c r="AM57" i="28" s="1"/>
  <c r="AH55" i="27"/>
  <c r="AH55" i="26"/>
  <c r="AI59" i="25"/>
  <c r="AI61" i="24"/>
  <c r="AN61" i="24" a="1"/>
  <c r="AN61" i="24" s="1"/>
  <c r="AM61" i="24" a="1"/>
  <c r="AM61" i="24" s="1"/>
  <c r="AI57" i="23"/>
  <c r="AN57" i="23" a="1"/>
  <c r="AN57" i="23" s="1"/>
  <c r="I16" i="33" l="1"/>
  <c r="I19" i="33"/>
  <c r="I18" i="33"/>
  <c r="I17" i="33"/>
  <c r="I15" i="33"/>
  <c r="AO57" i="39" a="1"/>
  <c r="AO57" i="39" s="1"/>
  <c r="AI57" i="39"/>
  <c r="AN57" i="39" a="1"/>
  <c r="AN57" i="39" s="1"/>
  <c r="AE57" i="38"/>
  <c r="AF57" i="38" s="1"/>
  <c r="AG57" i="38" s="1"/>
  <c r="AH57" i="38" s="1"/>
  <c r="AO58" i="37" a="1"/>
  <c r="AO58" i="37" s="1"/>
  <c r="AN58" i="37" a="1"/>
  <c r="AN58" i="37" s="1"/>
  <c r="AM58" i="37" a="1"/>
  <c r="AM58" i="37" s="1"/>
  <c r="AD59" i="37"/>
  <c r="AE59" i="37" s="1"/>
  <c r="AF59" i="37" s="1"/>
  <c r="AG59" i="37" s="1"/>
  <c r="AH59" i="37" s="1"/>
  <c r="AL59" i="37"/>
  <c r="AI59" i="36"/>
  <c r="AM57" i="35" a="1"/>
  <c r="AM57" i="35" s="1"/>
  <c r="AL58" i="35"/>
  <c r="AC59" i="35"/>
  <c r="AI57" i="34"/>
  <c r="AO57" i="34" s="1" a="1"/>
  <c r="AO57" i="34" s="1"/>
  <c r="AN57" i="34" a="1"/>
  <c r="AN57" i="34" s="1"/>
  <c r="AF55" i="33"/>
  <c r="AH55" i="32"/>
  <c r="AF57" i="31"/>
  <c r="AI57" i="30"/>
  <c r="AI55" i="29"/>
  <c r="AN55" i="29" s="1" a="1"/>
  <c r="AN55" i="29" s="1"/>
  <c r="AL59" i="28"/>
  <c r="AD59" i="28"/>
  <c r="AE59" i="28" s="1"/>
  <c r="AF59" i="28" s="1"/>
  <c r="AG59" i="28" s="1"/>
  <c r="AH59" i="28" s="1"/>
  <c r="AN58" i="28" a="1"/>
  <c r="AN58" i="28" s="1"/>
  <c r="AO58" i="28" a="1"/>
  <c r="AO58" i="28" s="1"/>
  <c r="AM58" i="28" a="1"/>
  <c r="AM58" i="28" s="1"/>
  <c r="AI55" i="27"/>
  <c r="AI55" i="26"/>
  <c r="AN55" i="26" a="1"/>
  <c r="AN55" i="26" s="1"/>
  <c r="AC61" i="25"/>
  <c r="AL60" i="25"/>
  <c r="AN59" i="25" a="1"/>
  <c r="AN59" i="25" s="1"/>
  <c r="AO59" i="25" a="1"/>
  <c r="AO59" i="25" s="1"/>
  <c r="AM59" i="25" a="1"/>
  <c r="AM59" i="25" s="1"/>
  <c r="AC63" i="24"/>
  <c r="AL62" i="24"/>
  <c r="AO61" i="24" a="1"/>
  <c r="AO61" i="24" s="1"/>
  <c r="AC59" i="23"/>
  <c r="AL58" i="23"/>
  <c r="AO57" i="23" a="1"/>
  <c r="AO57" i="23" s="1"/>
  <c r="AM57" i="23" a="1"/>
  <c r="AM57" i="23" s="1"/>
  <c r="AL58" i="39" l="1"/>
  <c r="AC59" i="39"/>
  <c r="AM57" i="39" a="1"/>
  <c r="AM57" i="39" s="1"/>
  <c r="AI57" i="38"/>
  <c r="AN57" i="38" s="1" a="1"/>
  <c r="AN57" i="38" s="1"/>
  <c r="AO57" i="38" a="1"/>
  <c r="AO57" i="38" s="1"/>
  <c r="AI59" i="37"/>
  <c r="AN59" i="37" s="1" a="1"/>
  <c r="AN59" i="37" s="1"/>
  <c r="AL60" i="36"/>
  <c r="AC61" i="36"/>
  <c r="AM59" i="36" a="1"/>
  <c r="AM59" i="36" s="1"/>
  <c r="AN59" i="36" a="1"/>
  <c r="AN59" i="36" s="1"/>
  <c r="AO59" i="36" a="1"/>
  <c r="AO59" i="36" s="1"/>
  <c r="AL59" i="35"/>
  <c r="AD59" i="35"/>
  <c r="AE59" i="35" s="1"/>
  <c r="AF59" i="35" s="1"/>
  <c r="AG59" i="35" s="1"/>
  <c r="AH59" i="35" s="1"/>
  <c r="AM58" i="35" a="1"/>
  <c r="AM58" i="35" s="1"/>
  <c r="AN58" i="35" a="1"/>
  <c r="AN58" i="35" s="1"/>
  <c r="AO58" i="35" a="1"/>
  <c r="AO58" i="35" s="1"/>
  <c r="AL58" i="34"/>
  <c r="AC59" i="34"/>
  <c r="AM57" i="34" a="1"/>
  <c r="AM57" i="34" s="1"/>
  <c r="AG55" i="33"/>
  <c r="AI55" i="32"/>
  <c r="AM55" i="32" a="1"/>
  <c r="AM55" i="32" s="1"/>
  <c r="AG57" i="31"/>
  <c r="AL58" i="30"/>
  <c r="AC59" i="30"/>
  <c r="AO57" i="30" a="1"/>
  <c r="AO57" i="30" s="1"/>
  <c r="AM57" i="30" a="1"/>
  <c r="AM57" i="30" s="1"/>
  <c r="AN57" i="30" a="1"/>
  <c r="AN57" i="30" s="1"/>
  <c r="AL56" i="29"/>
  <c r="AC57" i="29"/>
  <c r="AO55" i="29" a="1"/>
  <c r="AO55" i="29" s="1"/>
  <c r="AM55" i="29" a="1"/>
  <c r="AM55" i="29" s="1"/>
  <c r="AM59" i="28" a="1"/>
  <c r="AM59" i="28" s="1"/>
  <c r="AO59" i="28" a="1"/>
  <c r="AO59" i="28" s="1"/>
  <c r="AI59" i="28"/>
  <c r="AC57" i="27"/>
  <c r="AL56" i="27"/>
  <c r="AO55" i="27" a="1"/>
  <c r="AO55" i="27" s="1"/>
  <c r="AM55" i="27" a="1"/>
  <c r="AM55" i="27" s="1"/>
  <c r="AN55" i="27" a="1"/>
  <c r="AN55" i="27" s="1"/>
  <c r="AL56" i="26"/>
  <c r="AC57" i="26"/>
  <c r="AM55" i="26" a="1"/>
  <c r="AM55" i="26" s="1"/>
  <c r="AO55" i="26" a="1"/>
  <c r="AO55" i="26" s="1"/>
  <c r="AO60" i="25" a="1"/>
  <c r="AO60" i="25" s="1"/>
  <c r="AN60" i="25" a="1"/>
  <c r="AN60" i="25" s="1"/>
  <c r="AM60" i="25" a="1"/>
  <c r="AM60" i="25" s="1"/>
  <c r="AL61" i="25"/>
  <c r="AD61" i="25"/>
  <c r="AE61" i="25" s="1"/>
  <c r="AF61" i="25" s="1"/>
  <c r="AG61" i="25" s="1"/>
  <c r="AH61" i="25" s="1"/>
  <c r="AO62" i="24" a="1"/>
  <c r="AO62" i="24" s="1"/>
  <c r="AN62" i="24" a="1"/>
  <c r="AN62" i="24" s="1"/>
  <c r="AM62" i="24" a="1"/>
  <c r="AM62" i="24" s="1"/>
  <c r="AL63" i="24"/>
  <c r="AD63" i="24"/>
  <c r="AE63" i="24" s="1"/>
  <c r="AF63" i="24" s="1"/>
  <c r="AG63" i="24" s="1"/>
  <c r="AH63" i="24" s="1"/>
  <c r="AN58" i="23" a="1"/>
  <c r="AN58" i="23" s="1"/>
  <c r="AM58" i="23" a="1"/>
  <c r="AM58" i="23" s="1"/>
  <c r="AO58" i="23" a="1"/>
  <c r="AO58" i="23" s="1"/>
  <c r="AL59" i="23"/>
  <c r="AD59" i="23"/>
  <c r="AE59" i="23" s="1"/>
  <c r="AF59" i="23" s="1"/>
  <c r="AG59" i="23" s="1"/>
  <c r="AH59" i="23" s="1"/>
  <c r="AO58" i="39" l="1" a="1"/>
  <c r="AO58" i="39" s="1"/>
  <c r="AM58" i="39" a="1"/>
  <c r="AM58" i="39" s="1"/>
  <c r="AN58" i="39" a="1"/>
  <c r="AN58" i="39" s="1"/>
  <c r="AD59" i="39"/>
  <c r="AE59" i="39" s="1"/>
  <c r="AF59" i="39" s="1"/>
  <c r="AG59" i="39" s="1"/>
  <c r="AH59" i="39" s="1"/>
  <c r="AL59" i="39"/>
  <c r="AL58" i="38"/>
  <c r="AC59" i="38"/>
  <c r="AM57" i="38" a="1"/>
  <c r="AM57" i="38" s="1"/>
  <c r="AL60" i="37"/>
  <c r="AC61" i="37"/>
  <c r="AM59" i="37" a="1"/>
  <c r="AM59" i="37" s="1"/>
  <c r="AO59" i="37" a="1"/>
  <c r="AO59" i="37" s="1"/>
  <c r="AL61" i="36"/>
  <c r="AD61" i="36"/>
  <c r="AE61" i="36" s="1"/>
  <c r="AF61" i="36" s="1"/>
  <c r="AG61" i="36" s="1"/>
  <c r="AH61" i="36" s="1"/>
  <c r="AM60" i="36" a="1"/>
  <c r="AM60" i="36" s="1"/>
  <c r="AO60" i="36" a="1"/>
  <c r="AO60" i="36" s="1"/>
  <c r="AN60" i="36" a="1"/>
  <c r="AN60" i="36" s="1"/>
  <c r="AI59" i="35"/>
  <c r="AM59" i="35" s="1" a="1"/>
  <c r="AM59" i="35" s="1"/>
  <c r="AO59" i="35" a="1"/>
  <c r="AO59" i="35" s="1"/>
  <c r="AM58" i="34" a="1"/>
  <c r="AM58" i="34" s="1"/>
  <c r="AN58" i="34" a="1"/>
  <c r="AN58" i="34" s="1"/>
  <c r="AO58" i="34" a="1"/>
  <c r="AO58" i="34" s="1"/>
  <c r="AD59" i="34"/>
  <c r="AE59" i="34" s="1"/>
  <c r="AF59" i="34" s="1"/>
  <c r="AG59" i="34" s="1"/>
  <c r="AH59" i="34" s="1"/>
  <c r="AL59" i="34"/>
  <c r="AH55" i="33"/>
  <c r="AL56" i="32"/>
  <c r="AC57" i="32"/>
  <c r="AO55" i="32" a="1"/>
  <c r="AO55" i="32" s="1"/>
  <c r="AN55" i="32" a="1"/>
  <c r="AN55" i="32" s="1"/>
  <c r="AH57" i="31"/>
  <c r="AD59" i="30"/>
  <c r="AE59" i="30" s="1"/>
  <c r="AF59" i="30" s="1"/>
  <c r="AG59" i="30" s="1"/>
  <c r="AH59" i="30" s="1"/>
  <c r="AL59" i="30"/>
  <c r="AM58" i="30" a="1"/>
  <c r="AM58" i="30" s="1"/>
  <c r="AO58" i="30" a="1"/>
  <c r="AO58" i="30" s="1"/>
  <c r="AN58" i="30" a="1"/>
  <c r="AN58" i="30" s="1"/>
  <c r="AL57" i="29"/>
  <c r="AD57" i="29"/>
  <c r="AE57" i="29" s="1"/>
  <c r="AF57" i="29" s="1"/>
  <c r="AG57" i="29" s="1"/>
  <c r="AH57" i="29" s="1"/>
  <c r="AN56" i="29" a="1"/>
  <c r="AN56" i="29" s="1"/>
  <c r="AO56" i="29" a="1"/>
  <c r="AO56" i="29" s="1"/>
  <c r="AM56" i="29" a="1"/>
  <c r="AM56" i="29" s="1"/>
  <c r="AC61" i="28"/>
  <c r="AL60" i="28"/>
  <c r="AN59" i="28" a="1"/>
  <c r="AN59" i="28" s="1"/>
  <c r="AM56" i="27" a="1"/>
  <c r="AM56" i="27" s="1"/>
  <c r="AO56" i="27" a="1"/>
  <c r="AO56" i="27" s="1"/>
  <c r="AN56" i="27" a="1"/>
  <c r="AN56" i="27" s="1"/>
  <c r="AL57" i="27"/>
  <c r="AD57" i="27"/>
  <c r="AE57" i="27" s="1"/>
  <c r="AF57" i="27" s="1"/>
  <c r="AG57" i="27" s="1"/>
  <c r="AH57" i="27" s="1"/>
  <c r="AO56" i="26" a="1"/>
  <c r="AO56" i="26" s="1"/>
  <c r="AM56" i="26" a="1"/>
  <c r="AM56" i="26" s="1"/>
  <c r="AN56" i="26" a="1"/>
  <c r="AN56" i="26" s="1"/>
  <c r="AD57" i="26"/>
  <c r="AE57" i="26" s="1"/>
  <c r="AF57" i="26" s="1"/>
  <c r="AG57" i="26" s="1"/>
  <c r="AH57" i="26" s="1"/>
  <c r="AL57" i="26"/>
  <c r="AI61" i="25"/>
  <c r="AN61" i="25" a="1"/>
  <c r="AN61" i="25" s="1"/>
  <c r="AM61" i="25" a="1"/>
  <c r="AM61" i="25" s="1"/>
  <c r="AO61" i="25" a="1"/>
  <c r="AO61" i="25" s="1"/>
  <c r="AI63" i="24"/>
  <c r="AO63" i="24" a="1"/>
  <c r="AO63" i="24" s="1"/>
  <c r="AI59" i="23"/>
  <c r="AN59" i="23" a="1"/>
  <c r="AN59" i="23" s="1"/>
  <c r="AI59" i="39" l="1"/>
  <c r="AD59" i="38"/>
  <c r="AE59" i="38" s="1"/>
  <c r="AF59" i="38" s="1"/>
  <c r="AG59" i="38" s="1"/>
  <c r="AH59" i="38" s="1"/>
  <c r="AL59" i="38"/>
  <c r="AM58" i="38" a="1"/>
  <c r="AM58" i="38" s="1"/>
  <c r="AO58" i="38" a="1"/>
  <c r="AO58" i="38" s="1"/>
  <c r="AN58" i="38" a="1"/>
  <c r="AN58" i="38" s="1"/>
  <c r="AD61" i="37"/>
  <c r="AE61" i="37" s="1"/>
  <c r="AF61" i="37" s="1"/>
  <c r="AG61" i="37" s="1"/>
  <c r="AH61" i="37" s="1"/>
  <c r="AL61" i="37"/>
  <c r="AN60" i="37" a="1"/>
  <c r="AN60" i="37" s="1"/>
  <c r="AM60" i="37" a="1"/>
  <c r="AM60" i="37" s="1"/>
  <c r="AO60" i="37" a="1"/>
  <c r="AO60" i="37" s="1"/>
  <c r="AI61" i="36"/>
  <c r="AC61" i="35"/>
  <c r="AL60" i="35"/>
  <c r="AN59" i="35" a="1"/>
  <c r="AN59" i="35" s="1"/>
  <c r="AI59" i="34"/>
  <c r="AI55" i="33"/>
  <c r="AD57" i="32"/>
  <c r="AE57" i="32" s="1"/>
  <c r="AF57" i="32" s="1"/>
  <c r="AG57" i="32" s="1"/>
  <c r="AH57" i="32" s="1"/>
  <c r="AL57" i="32"/>
  <c r="AO56" i="32" a="1"/>
  <c r="AO56" i="32" s="1"/>
  <c r="AM56" i="32" a="1"/>
  <c r="AM56" i="32" s="1"/>
  <c r="AN56" i="32" a="1"/>
  <c r="AN56" i="32" s="1"/>
  <c r="AN57" i="31" a="1"/>
  <c r="AN57" i="31" s="1"/>
  <c r="AI57" i="31"/>
  <c r="AO57" i="31" a="1"/>
  <c r="AO57" i="31" s="1"/>
  <c r="AI59" i="30"/>
  <c r="AI57" i="29"/>
  <c r="AN57" i="29" s="1" a="1"/>
  <c r="AN57" i="29" s="1"/>
  <c r="AM57" i="29" a="1"/>
  <c r="AM57" i="29" s="1"/>
  <c r="AM60" i="28" a="1"/>
  <c r="AM60" i="28" s="1"/>
  <c r="AO60" i="28" a="1"/>
  <c r="AO60" i="28" s="1"/>
  <c r="AN60" i="28" a="1"/>
  <c r="AN60" i="28" s="1"/>
  <c r="AL61" i="28"/>
  <c r="AD61" i="28"/>
  <c r="AE61" i="28" s="1"/>
  <c r="AF61" i="28" s="1"/>
  <c r="AG61" i="28" s="1"/>
  <c r="AH61" i="28" s="1"/>
  <c r="AI57" i="27"/>
  <c r="AN57" i="27" a="1"/>
  <c r="AN57" i="27" s="1"/>
  <c r="AM57" i="27" a="1"/>
  <c r="AM57" i="27" s="1"/>
  <c r="AI57" i="26"/>
  <c r="AN57" i="26" a="1"/>
  <c r="AN57" i="26" s="1"/>
  <c r="AO57" i="26" a="1"/>
  <c r="AO57" i="26" s="1"/>
  <c r="AL62" i="25"/>
  <c r="AC63" i="25"/>
  <c r="AC65" i="24"/>
  <c r="AL64" i="24"/>
  <c r="AN63" i="24" a="1"/>
  <c r="AN63" i="24" s="1"/>
  <c r="AM63" i="24" a="1"/>
  <c r="AM63" i="24" s="1"/>
  <c r="AC61" i="23"/>
  <c r="AL60" i="23"/>
  <c r="AO59" i="23" a="1"/>
  <c r="AO59" i="23" s="1"/>
  <c r="AM59" i="23" a="1"/>
  <c r="AM59" i="23" s="1"/>
  <c r="AL60" i="39" l="1"/>
  <c r="AC61" i="39"/>
  <c r="AM59" i="39" a="1"/>
  <c r="AM59" i="39" s="1"/>
  <c r="AO59" i="39" a="1"/>
  <c r="AO59" i="39" s="1"/>
  <c r="AN59" i="39" a="1"/>
  <c r="AN59" i="39" s="1"/>
  <c r="AI59" i="38"/>
  <c r="AM59" i="38" s="1" a="1"/>
  <c r="AM59" i="38" s="1"/>
  <c r="AO59" i="38" a="1"/>
  <c r="AO59" i="38" s="1"/>
  <c r="AI61" i="37"/>
  <c r="AN61" i="37" a="1"/>
  <c r="AN61" i="37" s="1"/>
  <c r="AC63" i="36"/>
  <c r="AL62" i="36"/>
  <c r="AO61" i="36" a="1"/>
  <c r="AO61" i="36" s="1"/>
  <c r="AN61" i="36" a="1"/>
  <c r="AN61" i="36" s="1"/>
  <c r="AM61" i="36" a="1"/>
  <c r="AM61" i="36" s="1"/>
  <c r="AO60" i="35" a="1"/>
  <c r="AO60" i="35" s="1"/>
  <c r="AN60" i="35" a="1"/>
  <c r="AN60" i="35" s="1"/>
  <c r="AM60" i="35" a="1"/>
  <c r="AM60" i="35" s="1"/>
  <c r="AD61" i="35"/>
  <c r="AE61" i="35" s="1"/>
  <c r="AF61" i="35" s="1"/>
  <c r="AG61" i="35" s="1"/>
  <c r="AH61" i="35" s="1"/>
  <c r="AL61" i="35"/>
  <c r="AC61" i="34"/>
  <c r="AL60" i="34"/>
  <c r="AM59" i="34" a="1"/>
  <c r="AM59" i="34" s="1"/>
  <c r="AN59" i="34" a="1"/>
  <c r="AN59" i="34" s="1"/>
  <c r="AO59" i="34" a="1"/>
  <c r="AO59" i="34" s="1"/>
  <c r="AL56" i="33"/>
  <c r="AC57" i="33"/>
  <c r="AO55" i="33" a="1"/>
  <c r="AO55" i="33" s="1"/>
  <c r="AN55" i="33" a="1"/>
  <c r="AN55" i="33" s="1"/>
  <c r="AM55" i="33" a="1"/>
  <c r="AM55" i="33" s="1"/>
  <c r="AI57" i="32"/>
  <c r="AN57" i="32" s="1" a="1"/>
  <c r="AN57" i="32" s="1"/>
  <c r="AL58" i="31"/>
  <c r="AC59" i="31"/>
  <c r="AM57" i="31" a="1"/>
  <c r="AM57" i="31" s="1"/>
  <c r="AL60" i="30"/>
  <c r="AC61" i="30"/>
  <c r="AM59" i="30" a="1"/>
  <c r="AM59" i="30" s="1"/>
  <c r="AO59" i="30" a="1"/>
  <c r="AO59" i="30" s="1"/>
  <c r="AN59" i="30" a="1"/>
  <c r="AN59" i="30" s="1"/>
  <c r="AC59" i="29"/>
  <c r="AL58" i="29"/>
  <c r="AO57" i="29" a="1"/>
  <c r="AO57" i="29" s="1"/>
  <c r="AN61" i="28" a="1"/>
  <c r="AN61" i="28" s="1"/>
  <c r="AI61" i="28"/>
  <c r="AM61" i="28" a="1"/>
  <c r="AM61" i="28" s="1"/>
  <c r="AO61" i="28" a="1"/>
  <c r="AO61" i="28" s="1"/>
  <c r="AL58" i="27"/>
  <c r="AC59" i="27"/>
  <c r="AO57" i="27" a="1"/>
  <c r="AO57" i="27" s="1"/>
  <c r="AL58" i="26"/>
  <c r="AC59" i="26"/>
  <c r="AM57" i="26" a="1"/>
  <c r="AM57" i="26" s="1"/>
  <c r="AN62" i="25" a="1"/>
  <c r="AN62" i="25" s="1"/>
  <c r="AO62" i="25" a="1"/>
  <c r="AO62" i="25" s="1"/>
  <c r="AM62" i="25" a="1"/>
  <c r="AM62" i="25" s="1"/>
  <c r="AD63" i="25"/>
  <c r="AE63" i="25" s="1"/>
  <c r="AF63" i="25" s="1"/>
  <c r="AG63" i="25" s="1"/>
  <c r="AH63" i="25" s="1"/>
  <c r="AL63" i="25"/>
  <c r="AN64" i="24" a="1"/>
  <c r="AN64" i="24" s="1"/>
  <c r="AO64" i="24" a="1"/>
  <c r="AO64" i="24" s="1"/>
  <c r="AM64" i="24" a="1"/>
  <c r="AM64" i="24" s="1"/>
  <c r="AL65" i="24"/>
  <c r="AD65" i="24"/>
  <c r="AE65" i="24" s="1"/>
  <c r="AF65" i="24" s="1"/>
  <c r="AG65" i="24" s="1"/>
  <c r="AH65" i="24" s="1"/>
  <c r="AM60" i="23" a="1"/>
  <c r="AM60" i="23" s="1"/>
  <c r="AO60" i="23" a="1"/>
  <c r="AO60" i="23" s="1"/>
  <c r="AN60" i="23" a="1"/>
  <c r="AN60" i="23" s="1"/>
  <c r="AL61" i="23"/>
  <c r="AD61" i="23"/>
  <c r="AE61" i="23" s="1"/>
  <c r="AF61" i="23" s="1"/>
  <c r="AG61" i="23" s="1"/>
  <c r="AH61" i="23" s="1"/>
  <c r="AD61" i="39" l="1"/>
  <c r="AE61" i="39" s="1"/>
  <c r="AF61" i="39" s="1"/>
  <c r="AG61" i="39" s="1"/>
  <c r="AH61" i="39" s="1"/>
  <c r="AL61" i="39"/>
  <c r="AM60" i="39" a="1"/>
  <c r="AM60" i="39" s="1"/>
  <c r="AO60" i="39" a="1"/>
  <c r="AO60" i="39" s="1"/>
  <c r="AN60" i="39" a="1"/>
  <c r="AN60" i="39" s="1"/>
  <c r="AC61" i="38"/>
  <c r="AL60" i="38"/>
  <c r="AN59" i="38" a="1"/>
  <c r="AN59" i="38" s="1"/>
  <c r="AL62" i="37"/>
  <c r="AC63" i="37"/>
  <c r="AO61" i="37" a="1"/>
  <c r="AO61" i="37" s="1"/>
  <c r="AM61" i="37" a="1"/>
  <c r="AM61" i="37" s="1"/>
  <c r="AO62" i="36" a="1"/>
  <c r="AO62" i="36" s="1"/>
  <c r="AN62" i="36" a="1"/>
  <c r="AN62" i="36" s="1"/>
  <c r="AM62" i="36" a="1"/>
  <c r="AM62" i="36" s="1"/>
  <c r="AD63" i="36"/>
  <c r="AE63" i="36" s="1"/>
  <c r="AF63" i="36" s="1"/>
  <c r="AG63" i="36" s="1"/>
  <c r="AH63" i="36" s="1"/>
  <c r="AL63" i="36"/>
  <c r="AI61" i="35"/>
  <c r="AN61" i="35" a="1"/>
  <c r="AN61" i="35" s="1"/>
  <c r="AM61" i="35" a="1"/>
  <c r="AM61" i="35" s="1"/>
  <c r="AL61" i="34"/>
  <c r="AD61" i="34"/>
  <c r="AE61" i="34" s="1"/>
  <c r="AF61" i="34" s="1"/>
  <c r="AG61" i="34" s="1"/>
  <c r="AH61" i="34" s="1"/>
  <c r="AN60" i="34" a="1"/>
  <c r="AN60" i="34" s="1"/>
  <c r="AM60" i="34" a="1"/>
  <c r="AM60" i="34" s="1"/>
  <c r="AO60" i="34" a="1"/>
  <c r="AO60" i="34" s="1"/>
  <c r="AD57" i="33"/>
  <c r="AE57" i="33" s="1"/>
  <c r="AF57" i="33" s="1"/>
  <c r="AG57" i="33" s="1"/>
  <c r="AH57" i="33" s="1"/>
  <c r="AL57" i="33"/>
  <c r="AO56" i="33" a="1"/>
  <c r="AO56" i="33" s="1"/>
  <c r="AM56" i="33" a="1"/>
  <c r="AM56" i="33" s="1"/>
  <c r="AN56" i="33" a="1"/>
  <c r="AN56" i="33" s="1"/>
  <c r="AC59" i="32"/>
  <c r="AL58" i="32"/>
  <c r="AO57" i="32" a="1"/>
  <c r="AO57" i="32" s="1"/>
  <c r="AM57" i="32" a="1"/>
  <c r="AM57" i="32" s="1"/>
  <c r="AD59" i="31"/>
  <c r="AE59" i="31" s="1"/>
  <c r="AF59" i="31" s="1"/>
  <c r="AG59" i="31" s="1"/>
  <c r="AH59" i="31" s="1"/>
  <c r="AL59" i="31"/>
  <c r="AM58" i="31" a="1"/>
  <c r="AM58" i="31" s="1"/>
  <c r="AO58" i="31" a="1"/>
  <c r="AO58" i="31" s="1"/>
  <c r="AN58" i="31" a="1"/>
  <c r="AN58" i="31" s="1"/>
  <c r="AL61" i="30"/>
  <c r="AD61" i="30"/>
  <c r="AE61" i="30" s="1"/>
  <c r="AF61" i="30" s="1"/>
  <c r="AG61" i="30" s="1"/>
  <c r="AH61" i="30" s="1"/>
  <c r="AM60" i="30" a="1"/>
  <c r="AM60" i="30" s="1"/>
  <c r="AO60" i="30" a="1"/>
  <c r="AO60" i="30" s="1"/>
  <c r="AN60" i="30" a="1"/>
  <c r="AN60" i="30" s="1"/>
  <c r="AD59" i="29"/>
  <c r="AE59" i="29" s="1"/>
  <c r="AF59" i="29" s="1"/>
  <c r="AG59" i="29" s="1"/>
  <c r="AH59" i="29" s="1"/>
  <c r="AL59" i="29"/>
  <c r="AO58" i="29" a="1"/>
  <c r="AO58" i="29" s="1"/>
  <c r="AN58" i="29" a="1"/>
  <c r="AN58" i="29" s="1"/>
  <c r="AM58" i="29" a="1"/>
  <c r="AM58" i="29" s="1"/>
  <c r="AC63" i="28"/>
  <c r="AL62" i="28"/>
  <c r="AD59" i="27"/>
  <c r="AE59" i="27" s="1"/>
  <c r="AF59" i="27" s="1"/>
  <c r="AG59" i="27" s="1"/>
  <c r="AH59" i="27" s="1"/>
  <c r="AL59" i="27"/>
  <c r="AM58" i="27" a="1"/>
  <c r="AM58" i="27" s="1"/>
  <c r="AN58" i="27" a="1"/>
  <c r="AN58" i="27" s="1"/>
  <c r="AO58" i="27" a="1"/>
  <c r="AO58" i="27" s="1"/>
  <c r="AN58" i="26" a="1"/>
  <c r="AN58" i="26" s="1"/>
  <c r="AO58" i="26" a="1"/>
  <c r="AO58" i="26" s="1"/>
  <c r="AM58" i="26" a="1"/>
  <c r="AM58" i="26" s="1"/>
  <c r="AL59" i="26"/>
  <c r="AD59" i="26"/>
  <c r="AE59" i="26" s="1"/>
  <c r="AF59" i="26" s="1"/>
  <c r="AG59" i="26" s="1"/>
  <c r="AH59" i="26" s="1"/>
  <c r="AI63" i="25"/>
  <c r="AN63" i="25" a="1"/>
  <c r="AN63" i="25" s="1"/>
  <c r="AI65" i="24"/>
  <c r="AN61" i="23" a="1"/>
  <c r="AN61" i="23" s="1"/>
  <c r="AI61" i="23"/>
  <c r="AI61" i="39" l="1"/>
  <c r="AO60" i="38" a="1"/>
  <c r="AO60" i="38" s="1"/>
  <c r="AN60" i="38" a="1"/>
  <c r="AN60" i="38" s="1"/>
  <c r="AM60" i="38" a="1"/>
  <c r="AM60" i="38" s="1"/>
  <c r="AD61" i="38"/>
  <c r="AE61" i="38" s="1"/>
  <c r="AF61" i="38" s="1"/>
  <c r="AG61" i="38" s="1"/>
  <c r="AH61" i="38" s="1"/>
  <c r="AL61" i="38"/>
  <c r="AD63" i="37"/>
  <c r="AE63" i="37" s="1"/>
  <c r="AF63" i="37" s="1"/>
  <c r="AG63" i="37" s="1"/>
  <c r="AH63" i="37" s="1"/>
  <c r="AL63" i="37"/>
  <c r="AN62" i="37" a="1"/>
  <c r="AN62" i="37" s="1"/>
  <c r="AM62" i="37" a="1"/>
  <c r="AM62" i="37" s="1"/>
  <c r="AO62" i="37" a="1"/>
  <c r="AO62" i="37" s="1"/>
  <c r="AI63" i="36"/>
  <c r="AN63" i="36" a="1"/>
  <c r="AN63" i="36" s="1"/>
  <c r="AC63" i="35"/>
  <c r="AL62" i="35"/>
  <c r="AO61" i="35" a="1"/>
  <c r="AO61" i="35" s="1"/>
  <c r="AI61" i="34"/>
  <c r="AO61" i="34" s="1" a="1"/>
  <c r="AO61" i="34" s="1"/>
  <c r="AI57" i="33"/>
  <c r="AN57" i="33" a="1"/>
  <c r="AN57" i="33" s="1"/>
  <c r="AO58" i="32" a="1"/>
  <c r="AO58" i="32" s="1"/>
  <c r="AN58" i="32" a="1"/>
  <c r="AN58" i="32" s="1"/>
  <c r="AM58" i="32" a="1"/>
  <c r="AM58" i="32" s="1"/>
  <c r="AL59" i="32"/>
  <c r="AD59" i="32"/>
  <c r="AE59" i="32" s="1"/>
  <c r="AF59" i="32" s="1"/>
  <c r="AG59" i="32" s="1"/>
  <c r="AH59" i="32" s="1"/>
  <c r="AI59" i="31"/>
  <c r="AI61" i="30"/>
  <c r="AI59" i="29"/>
  <c r="AN59" i="29" s="1" a="1"/>
  <c r="AN59" i="29" s="1"/>
  <c r="AO62" i="28" a="1"/>
  <c r="AO62" i="28" s="1"/>
  <c r="AN62" i="28" a="1"/>
  <c r="AN62" i="28" s="1"/>
  <c r="AM62" i="28" a="1"/>
  <c r="AM62" i="28" s="1"/>
  <c r="AD63" i="28"/>
  <c r="AE63" i="28" s="1"/>
  <c r="AF63" i="28" s="1"/>
  <c r="AG63" i="28" s="1"/>
  <c r="AH63" i="28" s="1"/>
  <c r="AL63" i="28"/>
  <c r="AI59" i="27"/>
  <c r="AN59" i="27" a="1"/>
  <c r="AN59" i="27" s="1"/>
  <c r="AO59" i="26" a="1"/>
  <c r="AO59" i="26" s="1"/>
  <c r="AI59" i="26"/>
  <c r="AN59" i="26" a="1"/>
  <c r="AN59" i="26" s="1"/>
  <c r="AM59" i="26" a="1"/>
  <c r="AM59" i="26" s="1"/>
  <c r="AL64" i="25"/>
  <c r="AC65" i="25"/>
  <c r="AO63" i="25" a="1"/>
  <c r="AO63" i="25" s="1"/>
  <c r="AM63" i="25" a="1"/>
  <c r="AM63" i="25" s="1"/>
  <c r="AC67" i="24"/>
  <c r="AL66" i="24"/>
  <c r="AN65" i="24" a="1"/>
  <c r="AN65" i="24" s="1"/>
  <c r="AM65" i="24" a="1"/>
  <c r="AM65" i="24" s="1"/>
  <c r="AO65" i="24" a="1"/>
  <c r="AO65" i="24" s="1"/>
  <c r="AC63" i="23"/>
  <c r="AL62" i="23"/>
  <c r="AO61" i="23" a="1"/>
  <c r="AO61" i="23" s="1"/>
  <c r="AM61" i="23" a="1"/>
  <c r="AM61" i="23" s="1"/>
  <c r="AC63" i="39" l="1"/>
  <c r="AL62" i="39"/>
  <c r="AN61" i="39" a="1"/>
  <c r="AN61" i="39" s="1"/>
  <c r="AM61" i="39" a="1"/>
  <c r="AM61" i="39" s="1"/>
  <c r="AO61" i="39" a="1"/>
  <c r="AO61" i="39" s="1"/>
  <c r="AI61" i="38"/>
  <c r="AN61" i="38" a="1"/>
  <c r="AN61" i="38" s="1"/>
  <c r="AI63" i="37"/>
  <c r="AN63" i="37" s="1" a="1"/>
  <c r="AN63" i="37" s="1"/>
  <c r="AC65" i="36"/>
  <c r="AL64" i="36"/>
  <c r="AM63" i="36" a="1"/>
  <c r="AM63" i="36" s="1"/>
  <c r="AO63" i="36" a="1"/>
  <c r="AO63" i="36" s="1"/>
  <c r="AO62" i="35" a="1"/>
  <c r="AO62" i="35" s="1"/>
  <c r="AM62" i="35" a="1"/>
  <c r="AM62" i="35" s="1"/>
  <c r="AN62" i="35" a="1"/>
  <c r="AN62" i="35" s="1"/>
  <c r="AL63" i="35"/>
  <c r="AD63" i="35"/>
  <c r="AE63" i="35" s="1"/>
  <c r="AF63" i="35" s="1"/>
  <c r="AG63" i="35" s="1"/>
  <c r="AH63" i="35" s="1"/>
  <c r="AL62" i="34"/>
  <c r="AC63" i="34"/>
  <c r="AM61" i="34" a="1"/>
  <c r="AM61" i="34" s="1"/>
  <c r="AN61" i="34" a="1"/>
  <c r="AN61" i="34" s="1"/>
  <c r="AL58" i="33"/>
  <c r="AC59" i="33"/>
  <c r="AO57" i="33" a="1"/>
  <c r="AO57" i="33" s="1"/>
  <c r="AM57" i="33" a="1"/>
  <c r="AM57" i="33" s="1"/>
  <c r="AO59" i="32" a="1"/>
  <c r="AO59" i="32" s="1"/>
  <c r="AI59" i="32"/>
  <c r="AN59" i="32" a="1"/>
  <c r="AN59" i="32" s="1"/>
  <c r="AC61" i="31"/>
  <c r="AL60" i="31"/>
  <c r="AN59" i="31" a="1"/>
  <c r="AN59" i="31" s="1"/>
  <c r="AO59" i="31" a="1"/>
  <c r="AO59" i="31" s="1"/>
  <c r="AM59" i="31" a="1"/>
  <c r="AM59" i="31" s="1"/>
  <c r="AC63" i="30"/>
  <c r="AL62" i="30"/>
  <c r="AM61" i="30" a="1"/>
  <c r="AM61" i="30" s="1"/>
  <c r="AO61" i="30" a="1"/>
  <c r="AO61" i="30" s="1"/>
  <c r="AN61" i="30" a="1"/>
  <c r="AN61" i="30" s="1"/>
  <c r="AL60" i="29"/>
  <c r="AC61" i="29"/>
  <c r="AM59" i="29" a="1"/>
  <c r="AM59" i="29" s="1"/>
  <c r="AO59" i="29" a="1"/>
  <c r="AO59" i="29" s="1"/>
  <c r="AI63" i="28"/>
  <c r="AL60" i="27"/>
  <c r="AC61" i="27"/>
  <c r="AO59" i="27" a="1"/>
  <c r="AO59" i="27" s="1"/>
  <c r="AM59" i="27" a="1"/>
  <c r="AM59" i="27" s="1"/>
  <c r="AL60" i="26"/>
  <c r="AC61" i="26"/>
  <c r="AL65" i="25"/>
  <c r="AD65" i="25"/>
  <c r="AE65" i="25" s="1"/>
  <c r="AF65" i="25" s="1"/>
  <c r="AG65" i="25" s="1"/>
  <c r="AH65" i="25" s="1"/>
  <c r="AM64" i="25" a="1"/>
  <c r="AM64" i="25" s="1"/>
  <c r="AO64" i="25" a="1"/>
  <c r="AO64" i="25" s="1"/>
  <c r="AN64" i="25" a="1"/>
  <c r="AN64" i="25" s="1"/>
  <c r="AM66" i="24" a="1"/>
  <c r="AM66" i="24" s="1"/>
  <c r="AN66" i="24" a="1"/>
  <c r="AN66" i="24" s="1"/>
  <c r="AO66" i="24" a="1"/>
  <c r="AO66" i="24" s="1"/>
  <c r="AD67" i="24"/>
  <c r="AE67" i="24" s="1"/>
  <c r="AF67" i="24" s="1"/>
  <c r="AG67" i="24" s="1"/>
  <c r="AH67" i="24" s="1"/>
  <c r="AL67" i="24"/>
  <c r="AD63" i="23"/>
  <c r="AE63" i="23" s="1"/>
  <c r="AF63" i="23" s="1"/>
  <c r="AG63" i="23" s="1"/>
  <c r="AH63" i="23" s="1"/>
  <c r="AL63" i="23"/>
  <c r="AO62" i="23" a="1"/>
  <c r="AO62" i="23" s="1"/>
  <c r="AN62" i="23" a="1"/>
  <c r="AN62" i="23" s="1"/>
  <c r="AM62" i="23" a="1"/>
  <c r="AM62" i="23" s="1"/>
  <c r="AM62" i="39" l="1" a="1"/>
  <c r="AM62" i="39" s="1"/>
  <c r="AO62" i="39" a="1"/>
  <c r="AO62" i="39" s="1"/>
  <c r="AN62" i="39" a="1"/>
  <c r="AN62" i="39" s="1"/>
  <c r="AL63" i="39"/>
  <c r="AD63" i="39"/>
  <c r="AE63" i="39" s="1"/>
  <c r="AF63" i="39" s="1"/>
  <c r="AG63" i="39" s="1"/>
  <c r="AH63" i="39" s="1"/>
  <c r="AC63" i="38"/>
  <c r="AL62" i="38"/>
  <c r="AO61" i="38" a="1"/>
  <c r="AO61" i="38" s="1"/>
  <c r="AM61" i="38" a="1"/>
  <c r="AM61" i="38" s="1"/>
  <c r="AC65" i="37"/>
  <c r="AL64" i="37"/>
  <c r="AO63" i="37" a="1"/>
  <c r="AO63" i="37" s="1"/>
  <c r="AM63" i="37" a="1"/>
  <c r="AM63" i="37" s="1"/>
  <c r="AN64" i="36" a="1"/>
  <c r="AN64" i="36" s="1"/>
  <c r="AO64" i="36" a="1"/>
  <c r="AO64" i="36" s="1"/>
  <c r="AM64" i="36" a="1"/>
  <c r="AM64" i="36" s="1"/>
  <c r="AL65" i="36"/>
  <c r="AD65" i="36"/>
  <c r="AE65" i="36" s="1"/>
  <c r="AF65" i="36" s="1"/>
  <c r="AG65" i="36" s="1"/>
  <c r="AH65" i="36" s="1"/>
  <c r="AI63" i="35"/>
  <c r="AO62" i="34" a="1"/>
  <c r="AO62" i="34" s="1"/>
  <c r="AN62" i="34" a="1"/>
  <c r="AN62" i="34" s="1"/>
  <c r="AM62" i="34" a="1"/>
  <c r="AM62" i="34" s="1"/>
  <c r="AL63" i="34"/>
  <c r="AD63" i="34"/>
  <c r="AE63" i="34" s="1"/>
  <c r="AF63" i="34" s="1"/>
  <c r="AG63" i="34" s="1"/>
  <c r="AH63" i="34" s="1"/>
  <c r="AL59" i="33"/>
  <c r="AD59" i="33"/>
  <c r="AE59" i="33" s="1"/>
  <c r="AF59" i="33" s="1"/>
  <c r="AG59" i="33" s="1"/>
  <c r="AH59" i="33" s="1"/>
  <c r="AN58" i="33" a="1"/>
  <c r="AN58" i="33" s="1"/>
  <c r="AO58" i="33" a="1"/>
  <c r="AO58" i="33" s="1"/>
  <c r="AM58" i="33" a="1"/>
  <c r="AM58" i="33" s="1"/>
  <c r="AC61" i="32"/>
  <c r="AL60" i="32"/>
  <c r="AM59" i="32" a="1"/>
  <c r="AM59" i="32" s="1"/>
  <c r="AO60" i="31" a="1"/>
  <c r="AO60" i="31" s="1"/>
  <c r="AN60" i="31" a="1"/>
  <c r="AN60" i="31" s="1"/>
  <c r="AM60" i="31" a="1"/>
  <c r="AM60" i="31" s="1"/>
  <c r="AD61" i="31"/>
  <c r="AE61" i="31" s="1"/>
  <c r="AF61" i="31" s="1"/>
  <c r="AG61" i="31" s="1"/>
  <c r="AH61" i="31" s="1"/>
  <c r="AL61" i="31"/>
  <c r="AM62" i="30" a="1"/>
  <c r="AM62" i="30" s="1"/>
  <c r="AO62" i="30" a="1"/>
  <c r="AO62" i="30" s="1"/>
  <c r="AN62" i="30" a="1"/>
  <c r="AN62" i="30" s="1"/>
  <c r="AL63" i="30"/>
  <c r="AD63" i="30"/>
  <c r="AE63" i="30" s="1"/>
  <c r="AF63" i="30" s="1"/>
  <c r="AG63" i="30" s="1"/>
  <c r="AH63" i="30" s="1"/>
  <c r="AD61" i="29"/>
  <c r="AE61" i="29" s="1"/>
  <c r="AF61" i="29" s="1"/>
  <c r="AG61" i="29" s="1"/>
  <c r="AH61" i="29" s="1"/>
  <c r="AL61" i="29"/>
  <c r="AN60" i="29" a="1"/>
  <c r="AN60" i="29" s="1"/>
  <c r="AM60" i="29" a="1"/>
  <c r="AM60" i="29" s="1"/>
  <c r="AO60" i="29" a="1"/>
  <c r="AO60" i="29" s="1"/>
  <c r="AL64" i="28"/>
  <c r="AC65" i="28"/>
  <c r="AN63" i="28" a="1"/>
  <c r="AN63" i="28" s="1"/>
  <c r="AM63" i="28" a="1"/>
  <c r="AM63" i="28" s="1"/>
  <c r="AO63" i="28" a="1"/>
  <c r="AO63" i="28" s="1"/>
  <c r="AL61" i="27"/>
  <c r="AD61" i="27"/>
  <c r="AE61" i="27" s="1"/>
  <c r="AF61" i="27" s="1"/>
  <c r="AG61" i="27" s="1"/>
  <c r="AH61" i="27" s="1"/>
  <c r="AM60" i="27" a="1"/>
  <c r="AM60" i="27" s="1"/>
  <c r="AO60" i="27" a="1"/>
  <c r="AO60" i="27" s="1"/>
  <c r="AN60" i="27" a="1"/>
  <c r="AN60" i="27" s="1"/>
  <c r="AL61" i="26"/>
  <c r="AD61" i="26"/>
  <c r="AE61" i="26" s="1"/>
  <c r="AF61" i="26" s="1"/>
  <c r="AG61" i="26" s="1"/>
  <c r="AH61" i="26" s="1"/>
  <c r="AN60" i="26" a="1"/>
  <c r="AN60" i="26" s="1"/>
  <c r="AO60" i="26" a="1"/>
  <c r="AO60" i="26" s="1"/>
  <c r="AM60" i="26" a="1"/>
  <c r="AM60" i="26" s="1"/>
  <c r="AI65" i="25"/>
  <c r="AN65" i="25" s="1" a="1"/>
  <c r="AN65" i="25" s="1"/>
  <c r="AI67" i="24"/>
  <c r="AN67" i="24" s="1" a="1"/>
  <c r="AN67" i="24" s="1"/>
  <c r="AN63" i="23" a="1"/>
  <c r="AN63" i="23" s="1"/>
  <c r="AI63" i="23"/>
  <c r="AM63" i="23" a="1"/>
  <c r="AM63" i="23" s="1"/>
  <c r="AI63" i="39" l="1"/>
  <c r="AN62" i="38" a="1"/>
  <c r="AN62" i="38" s="1"/>
  <c r="AM62" i="38" a="1"/>
  <c r="AM62" i="38" s="1"/>
  <c r="AO62" i="38" a="1"/>
  <c r="AO62" i="38" s="1"/>
  <c r="AD63" i="38"/>
  <c r="AE63" i="38" s="1"/>
  <c r="AF63" i="38" s="1"/>
  <c r="AG63" i="38" s="1"/>
  <c r="AH63" i="38" s="1"/>
  <c r="AL63" i="38"/>
  <c r="AO64" i="37" a="1"/>
  <c r="AO64" i="37" s="1"/>
  <c r="AN64" i="37" a="1"/>
  <c r="AN64" i="37" s="1"/>
  <c r="AM64" i="37" a="1"/>
  <c r="AM64" i="37" s="1"/>
  <c r="AL65" i="37"/>
  <c r="AD65" i="37"/>
  <c r="AE65" i="37" s="1"/>
  <c r="AF65" i="37" s="1"/>
  <c r="AG65" i="37" s="1"/>
  <c r="AH65" i="37" s="1"/>
  <c r="AI65" i="36"/>
  <c r="AL64" i="35"/>
  <c r="AC65" i="35"/>
  <c r="AN63" i="35" a="1"/>
  <c r="AN63" i="35" s="1"/>
  <c r="AO63" i="35" a="1"/>
  <c r="AO63" i="35" s="1"/>
  <c r="AM63" i="35" a="1"/>
  <c r="AM63" i="35" s="1"/>
  <c r="AI63" i="34"/>
  <c r="AN63" i="34" a="1"/>
  <c r="AN63" i="34" s="1"/>
  <c r="AM63" i="34" a="1"/>
  <c r="AM63" i="34" s="1"/>
  <c r="AI59" i="33"/>
  <c r="AN59" i="33" s="1" a="1"/>
  <c r="AN59" i="33" s="1"/>
  <c r="AN60" i="32" a="1"/>
  <c r="AN60" i="32" s="1"/>
  <c r="AO60" i="32" a="1"/>
  <c r="AO60" i="32" s="1"/>
  <c r="AM60" i="32" a="1"/>
  <c r="AM60" i="32" s="1"/>
  <c r="AL61" i="32"/>
  <c r="AD61" i="32"/>
  <c r="AE61" i="32" s="1"/>
  <c r="AF61" i="32" s="1"/>
  <c r="AG61" i="32" s="1"/>
  <c r="AH61" i="32" s="1"/>
  <c r="AI61" i="31"/>
  <c r="AI63" i="30"/>
  <c r="AN63" i="30" a="1"/>
  <c r="AN63" i="30" s="1"/>
  <c r="AI61" i="29"/>
  <c r="AD65" i="28"/>
  <c r="AE65" i="28" s="1"/>
  <c r="AF65" i="28" s="1"/>
  <c r="AG65" i="28" s="1"/>
  <c r="AH65" i="28" s="1"/>
  <c r="AL65" i="28"/>
  <c r="AM64" i="28" a="1"/>
  <c r="AM64" i="28" s="1"/>
  <c r="AO64" i="28" a="1"/>
  <c r="AO64" i="28" s="1"/>
  <c r="AN64" i="28" a="1"/>
  <c r="AN64" i="28" s="1"/>
  <c r="AI61" i="27"/>
  <c r="AN61" i="27" a="1"/>
  <c r="AN61" i="27" s="1"/>
  <c r="AI61" i="26"/>
  <c r="AN61" i="26" a="1"/>
  <c r="AN61" i="26" s="1"/>
  <c r="AC67" i="25"/>
  <c r="AL66" i="25"/>
  <c r="AM65" i="25" a="1"/>
  <c r="AM65" i="25" s="1"/>
  <c r="AO65" i="25" a="1"/>
  <c r="AO65" i="25" s="1"/>
  <c r="AC69" i="24"/>
  <c r="AL68" i="24"/>
  <c r="AM67" i="24" a="1"/>
  <c r="AM67" i="24" s="1"/>
  <c r="AO67" i="24" a="1"/>
  <c r="AO67" i="24" s="1"/>
  <c r="AC65" i="23"/>
  <c r="AL64" i="23"/>
  <c r="AO63" i="23" a="1"/>
  <c r="AO63" i="23" s="1"/>
  <c r="AC65" i="39" l="1"/>
  <c r="AL64" i="39"/>
  <c r="AN63" i="39" a="1"/>
  <c r="AN63" i="39" s="1"/>
  <c r="AM63" i="39" a="1"/>
  <c r="AM63" i="39" s="1"/>
  <c r="AO63" i="39" a="1"/>
  <c r="AO63" i="39" s="1"/>
  <c r="AI63" i="38"/>
  <c r="AM63" i="38" a="1"/>
  <c r="AM63" i="38" s="1"/>
  <c r="AI65" i="37"/>
  <c r="AN65" i="37" a="1"/>
  <c r="AN65" i="37" s="1"/>
  <c r="AO65" i="37" a="1"/>
  <c r="AO65" i="37" s="1"/>
  <c r="AC67" i="36"/>
  <c r="AL66" i="36"/>
  <c r="AN65" i="36" a="1"/>
  <c r="AN65" i="36" s="1"/>
  <c r="AM65" i="36" a="1"/>
  <c r="AM65" i="36" s="1"/>
  <c r="AO65" i="36" a="1"/>
  <c r="AO65" i="36" s="1"/>
  <c r="AL65" i="35"/>
  <c r="AD65" i="35"/>
  <c r="AE65" i="35" s="1"/>
  <c r="AF65" i="35" s="1"/>
  <c r="AG65" i="35" s="1"/>
  <c r="AH65" i="35" s="1"/>
  <c r="AN64" i="35" a="1"/>
  <c r="AN64" i="35" s="1"/>
  <c r="AM64" i="35" a="1"/>
  <c r="AM64" i="35" s="1"/>
  <c r="AO64" i="35" a="1"/>
  <c r="AO64" i="35" s="1"/>
  <c r="AC65" i="34"/>
  <c r="AL64" i="34"/>
  <c r="AO63" i="34" a="1"/>
  <c r="AO63" i="34" s="1"/>
  <c r="AC61" i="33"/>
  <c r="AL60" i="33"/>
  <c r="AO59" i="33" a="1"/>
  <c r="AO59" i="33" s="1"/>
  <c r="AM59" i="33" a="1"/>
  <c r="AM59" i="33" s="1"/>
  <c r="AM61" i="32" a="1"/>
  <c r="AM61" i="32" s="1"/>
  <c r="AI61" i="32"/>
  <c r="AO61" i="32" a="1"/>
  <c r="AO61" i="32" s="1"/>
  <c r="AL62" i="31"/>
  <c r="AC63" i="31"/>
  <c r="AO61" i="31" a="1"/>
  <c r="AO61" i="31" s="1"/>
  <c r="AM61" i="31" a="1"/>
  <c r="AM61" i="31" s="1"/>
  <c r="AN61" i="31" a="1"/>
  <c r="AN61" i="31" s="1"/>
  <c r="AC65" i="30"/>
  <c r="AL64" i="30"/>
  <c r="AO63" i="30" a="1"/>
  <c r="AO63" i="30" s="1"/>
  <c r="AM63" i="30" a="1"/>
  <c r="AM63" i="30" s="1"/>
  <c r="AL62" i="29"/>
  <c r="AC63" i="29"/>
  <c r="AM61" i="29" a="1"/>
  <c r="AM61" i="29" s="1"/>
  <c r="AO61" i="29" a="1"/>
  <c r="AO61" i="29" s="1"/>
  <c r="AN61" i="29" a="1"/>
  <c r="AN61" i="29" s="1"/>
  <c r="AN65" i="28" a="1"/>
  <c r="AN65" i="28" s="1"/>
  <c r="AI65" i="28"/>
  <c r="AC63" i="27"/>
  <c r="AL62" i="27"/>
  <c r="AM61" i="27" a="1"/>
  <c r="AM61" i="27" s="1"/>
  <c r="AO61" i="27" a="1"/>
  <c r="AO61" i="27" s="1"/>
  <c r="AC63" i="26"/>
  <c r="AL62" i="26"/>
  <c r="AM61" i="26" a="1"/>
  <c r="AM61" i="26" s="1"/>
  <c r="AO61" i="26" a="1"/>
  <c r="AO61" i="26" s="1"/>
  <c r="AM66" i="25" a="1"/>
  <c r="AM66" i="25" s="1"/>
  <c r="AO66" i="25" a="1"/>
  <c r="AO66" i="25" s="1"/>
  <c r="AN66" i="25" a="1"/>
  <c r="AN66" i="25" s="1"/>
  <c r="AL67" i="25"/>
  <c r="AD67" i="25"/>
  <c r="AE67" i="25" s="1"/>
  <c r="AF67" i="25" s="1"/>
  <c r="AG67" i="25" s="1"/>
  <c r="AH67" i="25" s="1"/>
  <c r="AN68" i="24" a="1"/>
  <c r="AN68" i="24" s="1"/>
  <c r="AM68" i="24" a="1"/>
  <c r="AM68" i="24" s="1"/>
  <c r="AO68" i="24" a="1"/>
  <c r="AO68" i="24" s="1"/>
  <c r="AD69" i="24"/>
  <c r="AE69" i="24" s="1"/>
  <c r="AF69" i="24" s="1"/>
  <c r="AG69" i="24" s="1"/>
  <c r="AH69" i="24" s="1"/>
  <c r="AL69" i="24"/>
  <c r="AO64" i="23" a="1"/>
  <c r="AO64" i="23" s="1"/>
  <c r="AN64" i="23" a="1"/>
  <c r="AN64" i="23" s="1"/>
  <c r="AM64" i="23" a="1"/>
  <c r="AM64" i="23" s="1"/>
  <c r="AL65" i="23"/>
  <c r="AD65" i="23"/>
  <c r="AE65" i="23" s="1"/>
  <c r="AF65" i="23" s="1"/>
  <c r="AG65" i="23" s="1"/>
  <c r="AH65" i="23" s="1"/>
  <c r="AN64" i="39" l="1" a="1"/>
  <c r="AN64" i="39" s="1"/>
  <c r="AO64" i="39" a="1"/>
  <c r="AO64" i="39" s="1"/>
  <c r="AM64" i="39" a="1"/>
  <c r="AM64" i="39" s="1"/>
  <c r="AL65" i="39"/>
  <c r="AD65" i="39"/>
  <c r="AE65" i="39" s="1"/>
  <c r="AF65" i="39" s="1"/>
  <c r="AG65" i="39" s="1"/>
  <c r="AH65" i="39" s="1"/>
  <c r="AC65" i="38"/>
  <c r="AL64" i="38"/>
  <c r="AO63" i="38" a="1"/>
  <c r="AO63" i="38" s="1"/>
  <c r="AN63" i="38" a="1"/>
  <c r="AN63" i="38" s="1"/>
  <c r="AC67" i="37"/>
  <c r="AL66" i="37"/>
  <c r="AM65" i="37" a="1"/>
  <c r="AM65" i="37" s="1"/>
  <c r="AM66" i="36" a="1"/>
  <c r="AM66" i="36" s="1"/>
  <c r="AO66" i="36" a="1"/>
  <c r="AO66" i="36" s="1"/>
  <c r="AN66" i="36" a="1"/>
  <c r="AN66" i="36" s="1"/>
  <c r="AL67" i="36"/>
  <c r="AD67" i="36"/>
  <c r="AE67" i="36" s="1"/>
  <c r="AF67" i="36" s="1"/>
  <c r="AG67" i="36" s="1"/>
  <c r="AH67" i="36" s="1"/>
  <c r="AI65" i="35"/>
  <c r="AN64" i="34" a="1"/>
  <c r="AN64" i="34" s="1"/>
  <c r="AO64" i="34" a="1"/>
  <c r="AO64" i="34" s="1"/>
  <c r="AM64" i="34" a="1"/>
  <c r="AM64" i="34" s="1"/>
  <c r="AD65" i="34"/>
  <c r="AE65" i="34" s="1"/>
  <c r="AF65" i="34" s="1"/>
  <c r="AG65" i="34" s="1"/>
  <c r="AH65" i="34" s="1"/>
  <c r="AL65" i="34"/>
  <c r="AM60" i="33" a="1"/>
  <c r="AM60" i="33" s="1"/>
  <c r="AO60" i="33" a="1"/>
  <c r="AO60" i="33" s="1"/>
  <c r="AN60" i="33" a="1"/>
  <c r="AN60" i="33" s="1"/>
  <c r="AD61" i="33"/>
  <c r="AE61" i="33" s="1"/>
  <c r="AF61" i="33" s="1"/>
  <c r="AG61" i="33" s="1"/>
  <c r="AH61" i="33" s="1"/>
  <c r="AL61" i="33"/>
  <c r="AC63" i="32"/>
  <c r="AL62" i="32"/>
  <c r="AN61" i="32" a="1"/>
  <c r="AN61" i="32" s="1"/>
  <c r="AD63" i="31"/>
  <c r="AE63" i="31" s="1"/>
  <c r="AF63" i="31" s="1"/>
  <c r="AG63" i="31" s="1"/>
  <c r="AH63" i="31" s="1"/>
  <c r="AL63" i="31"/>
  <c r="AM62" i="31" a="1"/>
  <c r="AM62" i="31" s="1"/>
  <c r="AN62" i="31" a="1"/>
  <c r="AN62" i="31" s="1"/>
  <c r="AO62" i="31" a="1"/>
  <c r="AO62" i="31" s="1"/>
  <c r="AL65" i="30"/>
  <c r="AD65" i="30"/>
  <c r="AE65" i="30" s="1"/>
  <c r="AF65" i="30" s="1"/>
  <c r="AG65" i="30" s="1"/>
  <c r="AH65" i="30" s="1"/>
  <c r="AN64" i="30" a="1"/>
  <c r="AN64" i="30" s="1"/>
  <c r="AO64" i="30" a="1"/>
  <c r="AO64" i="30" s="1"/>
  <c r="AM64" i="30" a="1"/>
  <c r="AM64" i="30" s="1"/>
  <c r="AL63" i="29"/>
  <c r="AD63" i="29"/>
  <c r="AE63" i="29" s="1"/>
  <c r="AF63" i="29" s="1"/>
  <c r="AG63" i="29" s="1"/>
  <c r="AH63" i="29" s="1"/>
  <c r="AO62" i="29" a="1"/>
  <c r="AO62" i="29" s="1"/>
  <c r="AN62" i="29" a="1"/>
  <c r="AN62" i="29" s="1"/>
  <c r="AM62" i="29" a="1"/>
  <c r="AM62" i="29" s="1"/>
  <c r="AL66" i="28"/>
  <c r="AC67" i="28"/>
  <c r="AM65" i="28" a="1"/>
  <c r="AM65" i="28" s="1"/>
  <c r="AO65" i="28" a="1"/>
  <c r="AO65" i="28" s="1"/>
  <c r="AO62" i="27" a="1"/>
  <c r="AO62" i="27" s="1"/>
  <c r="AN62" i="27" a="1"/>
  <c r="AN62" i="27" s="1"/>
  <c r="AM62" i="27" a="1"/>
  <c r="AM62" i="27" s="1"/>
  <c r="AL63" i="27"/>
  <c r="AD63" i="27"/>
  <c r="AE63" i="27" s="1"/>
  <c r="AF63" i="27" s="1"/>
  <c r="AG63" i="27" s="1"/>
  <c r="AH63" i="27" s="1"/>
  <c r="AM62" i="26" a="1"/>
  <c r="AM62" i="26" s="1"/>
  <c r="AO62" i="26" a="1"/>
  <c r="AO62" i="26" s="1"/>
  <c r="AN62" i="26" a="1"/>
  <c r="AN62" i="26" s="1"/>
  <c r="AL63" i="26"/>
  <c r="AD63" i="26"/>
  <c r="AE63" i="26" s="1"/>
  <c r="AF63" i="26" s="1"/>
  <c r="AG63" i="26" s="1"/>
  <c r="AH63" i="26" s="1"/>
  <c r="AI67" i="25"/>
  <c r="AN67" i="25" a="1"/>
  <c r="AN67" i="25" s="1"/>
  <c r="AO69" i="24" a="1"/>
  <c r="AO69" i="24" s="1"/>
  <c r="AI69" i="24"/>
  <c r="AI65" i="23"/>
  <c r="AN65" i="23" s="1" a="1"/>
  <c r="AN65" i="23" s="1"/>
  <c r="AM65" i="39" l="1" a="1"/>
  <c r="AM65" i="39" s="1"/>
  <c r="AI65" i="39"/>
  <c r="AN65" i="39" a="1"/>
  <c r="AN65" i="39" s="1"/>
  <c r="AM64" i="38" a="1"/>
  <c r="AM64" i="38" s="1"/>
  <c r="AO64" i="38" a="1"/>
  <c r="AO64" i="38" s="1"/>
  <c r="AN64" i="38" a="1"/>
  <c r="AN64" i="38" s="1"/>
  <c r="AD65" i="38"/>
  <c r="AE65" i="38" s="1"/>
  <c r="AF65" i="38" s="1"/>
  <c r="AG65" i="38" s="1"/>
  <c r="AH65" i="38" s="1"/>
  <c r="AL65" i="38"/>
  <c r="AO66" i="37" a="1"/>
  <c r="AO66" i="37" s="1"/>
  <c r="AM66" i="37" a="1"/>
  <c r="AM66" i="37" s="1"/>
  <c r="AN66" i="37" a="1"/>
  <c r="AN66" i="37" s="1"/>
  <c r="AL67" i="37"/>
  <c r="AD67" i="37"/>
  <c r="AE67" i="37" s="1"/>
  <c r="AF67" i="37" s="1"/>
  <c r="AG67" i="37" s="1"/>
  <c r="AH67" i="37" s="1"/>
  <c r="AI67" i="36"/>
  <c r="AO67" i="36" a="1"/>
  <c r="AO67" i="36" s="1"/>
  <c r="AC67" i="35"/>
  <c r="AL66" i="35"/>
  <c r="AO65" i="35" a="1"/>
  <c r="AO65" i="35" s="1"/>
  <c r="AN65" i="35" a="1"/>
  <c r="AN65" i="35" s="1"/>
  <c r="AM65" i="35" a="1"/>
  <c r="AM65" i="35" s="1"/>
  <c r="AI65" i="34"/>
  <c r="AO65" i="34" a="1"/>
  <c r="AO65" i="34" s="1"/>
  <c r="AI61" i="33"/>
  <c r="AN61" i="33" a="1"/>
  <c r="AN61" i="33" s="1"/>
  <c r="AL63" i="32"/>
  <c r="AD63" i="32"/>
  <c r="AE63" i="32" s="1"/>
  <c r="AF63" i="32" s="1"/>
  <c r="AG63" i="32" s="1"/>
  <c r="AH63" i="32" s="1"/>
  <c r="AM62" i="32" a="1"/>
  <c r="AM62" i="32" s="1"/>
  <c r="AO62" i="32" a="1"/>
  <c r="AO62" i="32" s="1"/>
  <c r="AN62" i="32" a="1"/>
  <c r="AN62" i="32" s="1"/>
  <c r="AI63" i="31"/>
  <c r="AI65" i="30"/>
  <c r="AN65" i="30" a="1"/>
  <c r="AN65" i="30" s="1"/>
  <c r="AI63" i="29"/>
  <c r="AO63" i="29" a="1"/>
  <c r="AO63" i="29" s="1"/>
  <c r="AL67" i="28"/>
  <c r="AD67" i="28"/>
  <c r="AE67" i="28" s="1"/>
  <c r="AF67" i="28" s="1"/>
  <c r="AG67" i="28" s="1"/>
  <c r="AH67" i="28" s="1"/>
  <c r="AM66" i="28" a="1"/>
  <c r="AM66" i="28" s="1"/>
  <c r="AO66" i="28" a="1"/>
  <c r="AO66" i="28" s="1"/>
  <c r="AN66" i="28" a="1"/>
  <c r="AN66" i="28" s="1"/>
  <c r="AI63" i="27"/>
  <c r="AI63" i="26"/>
  <c r="AL68" i="25"/>
  <c r="AC69" i="25"/>
  <c r="AO67" i="25" a="1"/>
  <c r="AO67" i="25" s="1"/>
  <c r="AM67" i="25" a="1"/>
  <c r="AM67" i="25" s="1"/>
  <c r="AL70" i="24"/>
  <c r="AC71" i="24"/>
  <c r="AM69" i="24" a="1"/>
  <c r="AM69" i="24" s="1"/>
  <c r="AN69" i="24" a="1"/>
  <c r="AN69" i="24" s="1"/>
  <c r="AL66" i="23"/>
  <c r="AC67" i="23"/>
  <c r="AO65" i="23" a="1"/>
  <c r="AO65" i="23" s="1"/>
  <c r="AM65" i="23" a="1"/>
  <c r="AM65" i="23" s="1"/>
  <c r="AC67" i="39" l="1"/>
  <c r="AL66" i="39"/>
  <c r="AO65" i="39" a="1"/>
  <c r="AO65" i="39" s="1"/>
  <c r="AI65" i="38"/>
  <c r="AI67" i="37"/>
  <c r="AL68" i="36"/>
  <c r="AC69" i="36"/>
  <c r="AN67" i="36" a="1"/>
  <c r="AN67" i="36" s="1"/>
  <c r="AM67" i="36" a="1"/>
  <c r="AM67" i="36" s="1"/>
  <c r="AO66" i="35" a="1"/>
  <c r="AO66" i="35" s="1"/>
  <c r="AN66" i="35" a="1"/>
  <c r="AN66" i="35" s="1"/>
  <c r="AM66" i="35" a="1"/>
  <c r="AM66" i="35" s="1"/>
  <c r="AL67" i="35"/>
  <c r="AD67" i="35"/>
  <c r="AE67" i="35" s="1"/>
  <c r="AF67" i="35" s="1"/>
  <c r="AG67" i="35" s="1"/>
  <c r="AH67" i="35" s="1"/>
  <c r="AC67" i="34"/>
  <c r="AL66" i="34"/>
  <c r="AM65" i="34" a="1"/>
  <c r="AM65" i="34" s="1"/>
  <c r="AN65" i="34" a="1"/>
  <c r="AN65" i="34" s="1"/>
  <c r="AC63" i="33"/>
  <c r="AL62" i="33"/>
  <c r="AO61" i="33" a="1"/>
  <c r="AO61" i="33" s="1"/>
  <c r="AM61" i="33" a="1"/>
  <c r="AM61" i="33" s="1"/>
  <c r="AI63" i="32"/>
  <c r="AC65" i="31"/>
  <c r="AL64" i="31"/>
  <c r="AO63" i="31" a="1"/>
  <c r="AO63" i="31" s="1"/>
  <c r="AM63" i="31" a="1"/>
  <c r="AM63" i="31" s="1"/>
  <c r="AN63" i="31" a="1"/>
  <c r="AN63" i="31" s="1"/>
  <c r="AC67" i="30"/>
  <c r="AL66" i="30"/>
  <c r="AM65" i="30" a="1"/>
  <c r="AM65" i="30" s="1"/>
  <c r="AO65" i="30" a="1"/>
  <c r="AO65" i="30" s="1"/>
  <c r="AC65" i="29"/>
  <c r="AL64" i="29"/>
  <c r="AM63" i="29" a="1"/>
  <c r="AM63" i="29" s="1"/>
  <c r="AN63" i="29" a="1"/>
  <c r="AN63" i="29" s="1"/>
  <c r="AM67" i="28" a="1"/>
  <c r="AM67" i="28" s="1"/>
  <c r="AI67" i="28"/>
  <c r="AN67" i="28" a="1"/>
  <c r="AN67" i="28" s="1"/>
  <c r="AL64" i="27"/>
  <c r="AC65" i="27"/>
  <c r="AM63" i="27" a="1"/>
  <c r="AM63" i="27" s="1"/>
  <c r="AN63" i="27" a="1"/>
  <c r="AN63" i="27" s="1"/>
  <c r="AO63" i="27" a="1"/>
  <c r="AO63" i="27" s="1"/>
  <c r="AL64" i="26"/>
  <c r="AC65" i="26"/>
  <c r="AM63" i="26" a="1"/>
  <c r="AM63" i="26" s="1"/>
  <c r="AO63" i="26" a="1"/>
  <c r="AO63" i="26" s="1"/>
  <c r="AN63" i="26" a="1"/>
  <c r="AN63" i="26" s="1"/>
  <c r="AL69" i="25"/>
  <c r="AD69" i="25"/>
  <c r="AE69" i="25" s="1"/>
  <c r="AF69" i="25" s="1"/>
  <c r="AG69" i="25" s="1"/>
  <c r="AH69" i="25" s="1"/>
  <c r="AO68" i="25" a="1"/>
  <c r="AO68" i="25" s="1"/>
  <c r="AN68" i="25" a="1"/>
  <c r="AN68" i="25" s="1"/>
  <c r="AM68" i="25" a="1"/>
  <c r="AM68" i="25" s="1"/>
  <c r="AD71" i="24"/>
  <c r="AE71" i="24" s="1"/>
  <c r="AF71" i="24" s="1"/>
  <c r="AG71" i="24" s="1"/>
  <c r="AH71" i="24" s="1"/>
  <c r="AL71" i="24"/>
  <c r="AN70" i="24" a="1"/>
  <c r="AN70" i="24" s="1"/>
  <c r="AM70" i="24" a="1"/>
  <c r="AM70" i="24" s="1"/>
  <c r="AO70" i="24" a="1"/>
  <c r="AO70" i="24" s="1"/>
  <c r="AO66" i="23" a="1"/>
  <c r="AO66" i="23" s="1"/>
  <c r="AN66" i="23" a="1"/>
  <c r="AN66" i="23" s="1"/>
  <c r="AM66" i="23" a="1"/>
  <c r="AM66" i="23" s="1"/>
  <c r="AD67" i="23"/>
  <c r="AE67" i="23" s="1"/>
  <c r="AF67" i="23" s="1"/>
  <c r="AG67" i="23" s="1"/>
  <c r="AH67" i="23" s="1"/>
  <c r="AL67" i="23"/>
  <c r="AO66" i="39" l="1" a="1"/>
  <c r="AO66" i="39" s="1"/>
  <c r="AM66" i="39" a="1"/>
  <c r="AM66" i="39" s="1"/>
  <c r="AN66" i="39" a="1"/>
  <c r="AN66" i="39" s="1"/>
  <c r="AD67" i="39"/>
  <c r="AE67" i="39" s="1"/>
  <c r="AF67" i="39" s="1"/>
  <c r="AG67" i="39" s="1"/>
  <c r="AH67" i="39" s="1"/>
  <c r="AL67" i="39"/>
  <c r="AL66" i="38"/>
  <c r="AC67" i="38"/>
  <c r="AM65" i="38" a="1"/>
  <c r="AM65" i="38" s="1"/>
  <c r="AN65" i="38" a="1"/>
  <c r="AN65" i="38" s="1"/>
  <c r="AO65" i="38" a="1"/>
  <c r="AO65" i="38" s="1"/>
  <c r="AC69" i="37"/>
  <c r="AL68" i="37"/>
  <c r="AN67" i="37" a="1"/>
  <c r="AN67" i="37" s="1"/>
  <c r="AO67" i="37" a="1"/>
  <c r="AO67" i="37" s="1"/>
  <c r="AM67" i="37" a="1"/>
  <c r="AM67" i="37" s="1"/>
  <c r="AD69" i="36"/>
  <c r="AE69" i="36" s="1"/>
  <c r="AF69" i="36" s="1"/>
  <c r="AG69" i="36" s="1"/>
  <c r="AH69" i="36" s="1"/>
  <c r="AL69" i="36"/>
  <c r="AN68" i="36" a="1"/>
  <c r="AN68" i="36" s="1"/>
  <c r="AO68" i="36" a="1"/>
  <c r="AO68" i="36" s="1"/>
  <c r="AM68" i="36" a="1"/>
  <c r="AM68" i="36" s="1"/>
  <c r="AI67" i="35"/>
  <c r="AO67" i="35" a="1"/>
  <c r="AO67" i="35" s="1"/>
  <c r="AM66" i="34" a="1"/>
  <c r="AM66" i="34" s="1"/>
  <c r="AO66" i="34" a="1"/>
  <c r="AO66" i="34" s="1"/>
  <c r="AN66" i="34" a="1"/>
  <c r="AN66" i="34" s="1"/>
  <c r="AD67" i="34"/>
  <c r="AE67" i="34" s="1"/>
  <c r="AF67" i="34" s="1"/>
  <c r="AG67" i="34" s="1"/>
  <c r="AH67" i="34" s="1"/>
  <c r="AL67" i="34"/>
  <c r="AN62" i="33" a="1"/>
  <c r="AN62" i="33" s="1"/>
  <c r="AO62" i="33" a="1"/>
  <c r="AO62" i="33" s="1"/>
  <c r="AM62" i="33" a="1"/>
  <c r="AM62" i="33" s="1"/>
  <c r="AD63" i="33"/>
  <c r="AE63" i="33" s="1"/>
  <c r="AF63" i="33" s="1"/>
  <c r="AG63" i="33" s="1"/>
  <c r="AH63" i="33" s="1"/>
  <c r="AL63" i="33"/>
  <c r="AL64" i="32"/>
  <c r="AC65" i="32"/>
  <c r="AN63" i="32" a="1"/>
  <c r="AN63" i="32" s="1"/>
  <c r="AM63" i="32" a="1"/>
  <c r="AM63" i="32" s="1"/>
  <c r="AO63" i="32" a="1"/>
  <c r="AO63" i="32" s="1"/>
  <c r="AN64" i="31" a="1"/>
  <c r="AN64" i="31" s="1"/>
  <c r="AO64" i="31" a="1"/>
  <c r="AO64" i="31" s="1"/>
  <c r="AM64" i="31" a="1"/>
  <c r="AM64" i="31" s="1"/>
  <c r="AL65" i="31"/>
  <c r="AD65" i="31"/>
  <c r="AE65" i="31" s="1"/>
  <c r="AF65" i="31" s="1"/>
  <c r="AG65" i="31" s="1"/>
  <c r="AH65" i="31" s="1"/>
  <c r="AO66" i="30" a="1"/>
  <c r="AO66" i="30" s="1"/>
  <c r="AN66" i="30" a="1"/>
  <c r="AN66" i="30" s="1"/>
  <c r="AM66" i="30" a="1"/>
  <c r="AM66" i="30" s="1"/>
  <c r="AL67" i="30"/>
  <c r="AD67" i="30"/>
  <c r="AE67" i="30" s="1"/>
  <c r="AF67" i="30" s="1"/>
  <c r="AG67" i="30" s="1"/>
  <c r="AH67" i="30" s="1"/>
  <c r="AM64" i="29" a="1"/>
  <c r="AM64" i="29" s="1"/>
  <c r="AO64" i="29" a="1"/>
  <c r="AO64" i="29" s="1"/>
  <c r="AN64" i="29" a="1"/>
  <c r="AN64" i="29" s="1"/>
  <c r="AD65" i="29"/>
  <c r="AE65" i="29" s="1"/>
  <c r="AF65" i="29" s="1"/>
  <c r="AG65" i="29" s="1"/>
  <c r="AH65" i="29" s="1"/>
  <c r="AL65" i="29"/>
  <c r="AL68" i="28"/>
  <c r="AC69" i="28"/>
  <c r="AO67" i="28" a="1"/>
  <c r="AO67" i="28" s="1"/>
  <c r="AD65" i="27"/>
  <c r="AE65" i="27" s="1"/>
  <c r="AF65" i="27" s="1"/>
  <c r="AG65" i="27" s="1"/>
  <c r="AH65" i="27" s="1"/>
  <c r="AL65" i="27"/>
  <c r="AO64" i="27" a="1"/>
  <c r="AO64" i="27" s="1"/>
  <c r="AN64" i="27" a="1"/>
  <c r="AN64" i="27" s="1"/>
  <c r="AM64" i="27" a="1"/>
  <c r="AM64" i="27" s="1"/>
  <c r="AL65" i="26"/>
  <c r="AD65" i="26"/>
  <c r="AE65" i="26" s="1"/>
  <c r="AF65" i="26" s="1"/>
  <c r="AG65" i="26" s="1"/>
  <c r="AH65" i="26" s="1"/>
  <c r="AN64" i="26" a="1"/>
  <c r="AN64" i="26" s="1"/>
  <c r="AM64" i="26" a="1"/>
  <c r="AM64" i="26" s="1"/>
  <c r="AO64" i="26" a="1"/>
  <c r="AO64" i="26" s="1"/>
  <c r="AI69" i="25"/>
  <c r="AN69" i="25" a="1"/>
  <c r="AN69" i="25" s="1"/>
  <c r="AM69" i="25" a="1"/>
  <c r="AM69" i="25" s="1"/>
  <c r="AO69" i="25" a="1"/>
  <c r="AO69" i="25" s="1"/>
  <c r="AI71" i="24"/>
  <c r="AM71" i="24" a="1"/>
  <c r="AM71" i="24" s="1"/>
  <c r="AI67" i="23"/>
  <c r="AN67" i="23" s="1" a="1"/>
  <c r="AN67" i="23" s="1"/>
  <c r="AI67" i="39" l="1"/>
  <c r="AO67" i="39" a="1"/>
  <c r="AO67" i="39" s="1"/>
  <c r="AD67" i="38"/>
  <c r="AE67" i="38" s="1"/>
  <c r="AF67" i="38" s="1"/>
  <c r="AG67" i="38" s="1"/>
  <c r="AH67" i="38" s="1"/>
  <c r="AL67" i="38"/>
  <c r="AN66" i="38" a="1"/>
  <c r="AN66" i="38" s="1"/>
  <c r="AO66" i="38" a="1"/>
  <c r="AO66" i="38" s="1"/>
  <c r="AM66" i="38" a="1"/>
  <c r="AM66" i="38" s="1"/>
  <c r="AN68" i="37" a="1"/>
  <c r="AN68" i="37" s="1"/>
  <c r="AO68" i="37" a="1"/>
  <c r="AO68" i="37" s="1"/>
  <c r="AM68" i="37" a="1"/>
  <c r="AM68" i="37" s="1"/>
  <c r="AL69" i="37"/>
  <c r="AD69" i="37"/>
  <c r="AE69" i="37" s="1"/>
  <c r="AF69" i="37" s="1"/>
  <c r="AG69" i="37" s="1"/>
  <c r="AH69" i="37" s="1"/>
  <c r="AI69" i="36"/>
  <c r="AN69" i="36" a="1"/>
  <c r="AN69" i="36" s="1"/>
  <c r="AO69" i="36" a="1"/>
  <c r="AO69" i="36" s="1"/>
  <c r="AC69" i="35"/>
  <c r="AL68" i="35"/>
  <c r="AN67" i="35" a="1"/>
  <c r="AN67" i="35" s="1"/>
  <c r="AM67" i="35" a="1"/>
  <c r="AM67" i="35" s="1"/>
  <c r="AI67" i="34"/>
  <c r="AI63" i="33"/>
  <c r="AO63" i="33" s="1" a="1"/>
  <c r="AO63" i="33" s="1"/>
  <c r="AN64" i="32" a="1"/>
  <c r="AN64" i="32" s="1"/>
  <c r="AM64" i="32" a="1"/>
  <c r="AM64" i="32" s="1"/>
  <c r="AO64" i="32" a="1"/>
  <c r="AO64" i="32" s="1"/>
  <c r="AD65" i="32"/>
  <c r="AE65" i="32" s="1"/>
  <c r="AF65" i="32" s="1"/>
  <c r="AG65" i="32" s="1"/>
  <c r="AH65" i="32" s="1"/>
  <c r="AL65" i="32"/>
  <c r="AI65" i="31"/>
  <c r="AI67" i="30"/>
  <c r="AN67" i="30" s="1" a="1"/>
  <c r="AN67" i="30" s="1"/>
  <c r="AI65" i="29"/>
  <c r="AN65" i="29" a="1"/>
  <c r="AN65" i="29" s="1"/>
  <c r="AD69" i="28"/>
  <c r="AE69" i="28" s="1"/>
  <c r="AF69" i="28" s="1"/>
  <c r="AG69" i="28" s="1"/>
  <c r="AH69" i="28" s="1"/>
  <c r="AL69" i="28"/>
  <c r="AO68" i="28" a="1"/>
  <c r="AO68" i="28" s="1"/>
  <c r="AN68" i="28" a="1"/>
  <c r="AN68" i="28" s="1"/>
  <c r="AM68" i="28" a="1"/>
  <c r="AM68" i="28" s="1"/>
  <c r="AI65" i="27"/>
  <c r="AN65" i="27" a="1"/>
  <c r="AN65" i="27" s="1"/>
  <c r="AI65" i="26"/>
  <c r="AL70" i="25"/>
  <c r="AC71" i="25"/>
  <c r="AL72" i="24"/>
  <c r="AC73" i="24"/>
  <c r="AN71" i="24" a="1"/>
  <c r="AN71" i="24" s="1"/>
  <c r="AO71" i="24" a="1"/>
  <c r="AO71" i="24" s="1"/>
  <c r="AC69" i="23"/>
  <c r="AL68" i="23"/>
  <c r="AM67" i="23" a="1"/>
  <c r="AM67" i="23" s="1"/>
  <c r="AO67" i="23" a="1"/>
  <c r="AO67" i="23" s="1"/>
  <c r="AL68" i="39" l="1"/>
  <c r="AC69" i="39"/>
  <c r="AM67" i="39" a="1"/>
  <c r="AM67" i="39" s="1"/>
  <c r="AN67" i="39" a="1"/>
  <c r="AN67" i="39" s="1"/>
  <c r="AI67" i="38"/>
  <c r="AO67" i="38" s="1" a="1"/>
  <c r="AO67" i="38" s="1"/>
  <c r="AI69" i="37"/>
  <c r="AO69" i="37" s="1" a="1"/>
  <c r="AO69" i="37" s="1"/>
  <c r="AL70" i="36"/>
  <c r="AC71" i="36"/>
  <c r="AM69" i="36" a="1"/>
  <c r="AM69" i="36" s="1"/>
  <c r="AN68" i="35" a="1"/>
  <c r="AN68" i="35" s="1"/>
  <c r="AO68" i="35" a="1"/>
  <c r="AO68" i="35" s="1"/>
  <c r="AM68" i="35" a="1"/>
  <c r="AM68" i="35" s="1"/>
  <c r="AL69" i="35"/>
  <c r="AD69" i="35"/>
  <c r="AE69" i="35" s="1"/>
  <c r="AF69" i="35" s="1"/>
  <c r="AG69" i="35" s="1"/>
  <c r="AH69" i="35" s="1"/>
  <c r="AC69" i="34"/>
  <c r="AL68" i="34"/>
  <c r="AM67" i="34" a="1"/>
  <c r="AM67" i="34" s="1"/>
  <c r="AO67" i="34" a="1"/>
  <c r="AO67" i="34" s="1"/>
  <c r="AN67" i="34" a="1"/>
  <c r="AN67" i="34" s="1"/>
  <c r="AC65" i="33"/>
  <c r="AL64" i="33"/>
  <c r="AM63" i="33" a="1"/>
  <c r="AM63" i="33" s="1"/>
  <c r="AN63" i="33" a="1"/>
  <c r="AN63" i="33" s="1"/>
  <c r="AI65" i="32"/>
  <c r="AN65" i="32" a="1"/>
  <c r="AN65" i="32" s="1"/>
  <c r="AO65" i="32" a="1"/>
  <c r="AO65" i="32" s="1"/>
  <c r="AC67" i="31"/>
  <c r="AL66" i="31"/>
  <c r="AN65" i="31" a="1"/>
  <c r="AN65" i="31" s="1"/>
  <c r="AM65" i="31" a="1"/>
  <c r="AM65" i="31" s="1"/>
  <c r="AO65" i="31" a="1"/>
  <c r="AO65" i="31" s="1"/>
  <c r="AC69" i="30"/>
  <c r="AL68" i="30"/>
  <c r="AM67" i="30" a="1"/>
  <c r="AM67" i="30" s="1"/>
  <c r="AO67" i="30" a="1"/>
  <c r="AO67" i="30" s="1"/>
  <c r="AC67" i="29"/>
  <c r="AL66" i="29"/>
  <c r="AM65" i="29" a="1"/>
  <c r="AM65" i="29" s="1"/>
  <c r="AO65" i="29" a="1"/>
  <c r="AO65" i="29" s="1"/>
  <c r="AI69" i="28"/>
  <c r="AO69" i="28" a="1"/>
  <c r="AO69" i="28" s="1"/>
  <c r="AC67" i="27"/>
  <c r="AL66" i="27"/>
  <c r="AM65" i="27" a="1"/>
  <c r="AM65" i="27" s="1"/>
  <c r="AO65" i="27" a="1"/>
  <c r="AO65" i="27" s="1"/>
  <c r="AC67" i="26"/>
  <c r="AL66" i="26"/>
  <c r="AM65" i="26" a="1"/>
  <c r="AM65" i="26" s="1"/>
  <c r="AN65" i="26" a="1"/>
  <c r="AN65" i="26" s="1"/>
  <c r="AO65" i="26" a="1"/>
  <c r="AO65" i="26" s="1"/>
  <c r="AL71" i="25"/>
  <c r="AD71" i="25"/>
  <c r="AE71" i="25" s="1"/>
  <c r="AF71" i="25" s="1"/>
  <c r="AG71" i="25" s="1"/>
  <c r="AH71" i="25" s="1"/>
  <c r="AO70" i="25" a="1"/>
  <c r="AO70" i="25" s="1"/>
  <c r="AN70" i="25" a="1"/>
  <c r="AN70" i="25" s="1"/>
  <c r="AM70" i="25" a="1"/>
  <c r="AM70" i="25" s="1"/>
  <c r="AL73" i="24"/>
  <c r="AD73" i="24"/>
  <c r="AE73" i="24" s="1"/>
  <c r="AF73" i="24" s="1"/>
  <c r="AG73" i="24" s="1"/>
  <c r="AH73" i="24" s="1"/>
  <c r="AN72" i="24" a="1"/>
  <c r="AN72" i="24" s="1"/>
  <c r="AM72" i="24" a="1"/>
  <c r="AM72" i="24" s="1"/>
  <c r="AO72" i="24" a="1"/>
  <c r="AO72" i="24" s="1"/>
  <c r="AM68" i="23" a="1"/>
  <c r="AM68" i="23" s="1"/>
  <c r="AN68" i="23" a="1"/>
  <c r="AN68" i="23" s="1"/>
  <c r="AO68" i="23" a="1"/>
  <c r="AO68" i="23" s="1"/>
  <c r="AL69" i="23"/>
  <c r="AD69" i="23"/>
  <c r="AE69" i="23" s="1"/>
  <c r="AF69" i="23" s="1"/>
  <c r="AG69" i="23" s="1"/>
  <c r="AH69" i="23" s="1"/>
  <c r="AD69" i="39" l="1"/>
  <c r="AE69" i="39" s="1"/>
  <c r="AF69" i="39" s="1"/>
  <c r="AG69" i="39" s="1"/>
  <c r="AH69" i="39" s="1"/>
  <c r="AL69" i="39"/>
  <c r="AO68" i="39" a="1"/>
  <c r="AO68" i="39" s="1"/>
  <c r="AM68" i="39" a="1"/>
  <c r="AM68" i="39" s="1"/>
  <c r="AN68" i="39" a="1"/>
  <c r="AN68" i="39" s="1"/>
  <c r="AC69" i="38"/>
  <c r="AL68" i="38"/>
  <c r="AM67" i="38" a="1"/>
  <c r="AM67" i="38" s="1"/>
  <c r="AN67" i="38" a="1"/>
  <c r="AN67" i="38" s="1"/>
  <c r="AC71" i="37"/>
  <c r="AL70" i="37"/>
  <c r="AM69" i="37" a="1"/>
  <c r="AM69" i="37" s="1"/>
  <c r="AN69" i="37" a="1"/>
  <c r="AN69" i="37" s="1"/>
  <c r="AD71" i="36"/>
  <c r="AE71" i="36" s="1"/>
  <c r="AF71" i="36" s="1"/>
  <c r="AG71" i="36" s="1"/>
  <c r="AH71" i="36" s="1"/>
  <c r="AL71" i="36"/>
  <c r="AM70" i="36" a="1"/>
  <c r="AM70" i="36" s="1"/>
  <c r="AO70" i="36" a="1"/>
  <c r="AO70" i="36" s="1"/>
  <c r="AN70" i="36" a="1"/>
  <c r="AN70" i="36" s="1"/>
  <c r="AI69" i="35"/>
  <c r="AN69" i="35" a="1"/>
  <c r="AN69" i="35" s="1"/>
  <c r="AD69" i="34"/>
  <c r="AE69" i="34" s="1"/>
  <c r="AF69" i="34" s="1"/>
  <c r="AG69" i="34" s="1"/>
  <c r="AH69" i="34" s="1"/>
  <c r="AL69" i="34"/>
  <c r="AM68" i="34" a="1"/>
  <c r="AM68" i="34" s="1"/>
  <c r="AO68" i="34" a="1"/>
  <c r="AO68" i="34" s="1"/>
  <c r="AN68" i="34" a="1"/>
  <c r="AN68" i="34" s="1"/>
  <c r="AO64" i="33" a="1"/>
  <c r="AO64" i="33" s="1"/>
  <c r="AN64" i="33" a="1"/>
  <c r="AN64" i="33" s="1"/>
  <c r="AM64" i="33" a="1"/>
  <c r="AM64" i="33" s="1"/>
  <c r="AL65" i="33"/>
  <c r="AD65" i="33"/>
  <c r="AE65" i="33" s="1"/>
  <c r="AF65" i="33" s="1"/>
  <c r="AG65" i="33" s="1"/>
  <c r="AH65" i="33" s="1"/>
  <c r="AL66" i="32"/>
  <c r="AC67" i="32"/>
  <c r="AM65" i="32" a="1"/>
  <c r="AM65" i="32" s="1"/>
  <c r="AO66" i="31" a="1"/>
  <c r="AO66" i="31" s="1"/>
  <c r="AM66" i="31" a="1"/>
  <c r="AM66" i="31" s="1"/>
  <c r="AN66" i="31" a="1"/>
  <c r="AN66" i="31" s="1"/>
  <c r="AD67" i="31"/>
  <c r="AE67" i="31" s="1"/>
  <c r="AF67" i="31" s="1"/>
  <c r="AG67" i="31" s="1"/>
  <c r="AH67" i="31" s="1"/>
  <c r="AL67" i="31"/>
  <c r="AN68" i="30" a="1"/>
  <c r="AN68" i="30" s="1"/>
  <c r="AM68" i="30" a="1"/>
  <c r="AM68" i="30" s="1"/>
  <c r="AO68" i="30" a="1"/>
  <c r="AO68" i="30" s="1"/>
  <c r="AL69" i="30"/>
  <c r="AD69" i="30"/>
  <c r="AE69" i="30" s="1"/>
  <c r="AF69" i="30" s="1"/>
  <c r="AG69" i="30" s="1"/>
  <c r="AH69" i="30" s="1"/>
  <c r="AN66" i="29" a="1"/>
  <c r="AN66" i="29" s="1"/>
  <c r="AO66" i="29" a="1"/>
  <c r="AO66" i="29" s="1"/>
  <c r="AM66" i="29" a="1"/>
  <c r="AM66" i="29" s="1"/>
  <c r="AL67" i="29"/>
  <c r="AD67" i="29"/>
  <c r="AE67" i="29" s="1"/>
  <c r="AF67" i="29" s="1"/>
  <c r="AG67" i="29" s="1"/>
  <c r="AH67" i="29" s="1"/>
  <c r="AL70" i="28"/>
  <c r="AC71" i="28"/>
  <c r="AM69" i="28" a="1"/>
  <c r="AM69" i="28" s="1"/>
  <c r="AN69" i="28" a="1"/>
  <c r="AN69" i="28" s="1"/>
  <c r="AM66" i="27" a="1"/>
  <c r="AM66" i="27" s="1"/>
  <c r="AO66" i="27" a="1"/>
  <c r="AO66" i="27" s="1"/>
  <c r="AN66" i="27" a="1"/>
  <c r="AN66" i="27" s="1"/>
  <c r="AL67" i="27"/>
  <c r="AD67" i="27"/>
  <c r="AE67" i="27" s="1"/>
  <c r="AF67" i="27" s="1"/>
  <c r="AG67" i="27" s="1"/>
  <c r="AH67" i="27" s="1"/>
  <c r="AO66" i="26" a="1"/>
  <c r="AO66" i="26" s="1"/>
  <c r="AN66" i="26" a="1"/>
  <c r="AN66" i="26" s="1"/>
  <c r="AM66" i="26" a="1"/>
  <c r="AM66" i="26" s="1"/>
  <c r="AL67" i="26"/>
  <c r="AD67" i="26"/>
  <c r="AE67" i="26" s="1"/>
  <c r="AF67" i="26" s="1"/>
  <c r="AG67" i="26" s="1"/>
  <c r="AH67" i="26" s="1"/>
  <c r="AI71" i="25"/>
  <c r="AI73" i="24"/>
  <c r="AO73" i="24" a="1"/>
  <c r="AO73" i="24" s="1"/>
  <c r="AI69" i="23"/>
  <c r="AN69" i="23" s="1" a="1"/>
  <c r="AN69" i="23" s="1"/>
  <c r="AI69" i="39" l="1"/>
  <c r="AN68" i="38" a="1"/>
  <c r="AN68" i="38" s="1"/>
  <c r="AO68" i="38" a="1"/>
  <c r="AO68" i="38" s="1"/>
  <c r="AM68" i="38" a="1"/>
  <c r="AM68" i="38" s="1"/>
  <c r="AL69" i="38"/>
  <c r="AD69" i="38"/>
  <c r="AE69" i="38" s="1"/>
  <c r="AF69" i="38" s="1"/>
  <c r="AG69" i="38" s="1"/>
  <c r="AH69" i="38" s="1"/>
  <c r="AO70" i="37" a="1"/>
  <c r="AO70" i="37" s="1"/>
  <c r="AM70" i="37" a="1"/>
  <c r="AM70" i="37" s="1"/>
  <c r="AN70" i="37" a="1"/>
  <c r="AN70" i="37" s="1"/>
  <c r="AL71" i="37"/>
  <c r="AD71" i="37"/>
  <c r="AE71" i="37" s="1"/>
  <c r="AF71" i="37" s="1"/>
  <c r="AG71" i="37" s="1"/>
  <c r="AH71" i="37" s="1"/>
  <c r="AI71" i="36"/>
  <c r="AO71" i="36" a="1"/>
  <c r="AO71" i="36" s="1"/>
  <c r="AC71" i="35"/>
  <c r="AL70" i="35"/>
  <c r="AM69" i="35" a="1"/>
  <c r="AM69" i="35" s="1"/>
  <c r="AO69" i="35" a="1"/>
  <c r="AO69" i="35" s="1"/>
  <c r="AI69" i="34"/>
  <c r="AI65" i="33"/>
  <c r="AM65" i="33" a="1"/>
  <c r="AM65" i="33" s="1"/>
  <c r="AO65" i="33" a="1"/>
  <c r="AO65" i="33" s="1"/>
  <c r="AD67" i="32"/>
  <c r="AE67" i="32" s="1"/>
  <c r="AF67" i="32" s="1"/>
  <c r="AG67" i="32" s="1"/>
  <c r="AH67" i="32" s="1"/>
  <c r="AL67" i="32"/>
  <c r="AO66" i="32" a="1"/>
  <c r="AO66" i="32" s="1"/>
  <c r="AN66" i="32" a="1"/>
  <c r="AN66" i="32" s="1"/>
  <c r="AM66" i="32" a="1"/>
  <c r="AM66" i="32" s="1"/>
  <c r="AI67" i="31"/>
  <c r="AM67" i="31" s="1" a="1"/>
  <c r="AM67" i="31" s="1"/>
  <c r="AI69" i="30"/>
  <c r="AN69" i="30" a="1"/>
  <c r="AN69" i="30" s="1"/>
  <c r="AO69" i="30" a="1"/>
  <c r="AO69" i="30" s="1"/>
  <c r="AI67" i="29"/>
  <c r="AN67" i="29" a="1"/>
  <c r="AN67" i="29" s="1"/>
  <c r="AO67" i="29" a="1"/>
  <c r="AO67" i="29" s="1"/>
  <c r="AL71" i="28"/>
  <c r="AD71" i="28"/>
  <c r="AE71" i="28" s="1"/>
  <c r="AF71" i="28" s="1"/>
  <c r="AG71" i="28" s="1"/>
  <c r="AH71" i="28" s="1"/>
  <c r="AN70" i="28" a="1"/>
  <c r="AN70" i="28" s="1"/>
  <c r="AO70" i="28" a="1"/>
  <c r="AO70" i="28" s="1"/>
  <c r="AM70" i="28" a="1"/>
  <c r="AM70" i="28" s="1"/>
  <c r="AI67" i="27"/>
  <c r="AN67" i="27" a="1"/>
  <c r="AN67" i="27" s="1"/>
  <c r="AI67" i="26"/>
  <c r="AM67" i="26" a="1"/>
  <c r="AM67" i="26" s="1"/>
  <c r="AC73" i="25"/>
  <c r="AL72" i="25"/>
  <c r="AO71" i="25" a="1"/>
  <c r="AO71" i="25" s="1"/>
  <c r="AN71" i="25" a="1"/>
  <c r="AN71" i="25" s="1"/>
  <c r="AM71" i="25" a="1"/>
  <c r="AM71" i="25" s="1"/>
  <c r="AC75" i="24"/>
  <c r="AL74" i="24"/>
  <c r="AN73" i="24" a="1"/>
  <c r="AN73" i="24" s="1"/>
  <c r="AM73" i="24" a="1"/>
  <c r="AM73" i="24" s="1"/>
  <c r="AM69" i="23" a="1"/>
  <c r="AM69" i="23" s="1"/>
  <c r="AL70" i="23"/>
  <c r="AC71" i="23"/>
  <c r="AO69" i="23" a="1"/>
  <c r="AO69" i="23" s="1"/>
  <c r="AC71" i="39" l="1"/>
  <c r="AL70" i="39"/>
  <c r="AO69" i="39" a="1"/>
  <c r="AO69" i="39" s="1"/>
  <c r="AM69" i="39" a="1"/>
  <c r="AM69" i="39" s="1"/>
  <c r="AN69" i="39" a="1"/>
  <c r="AN69" i="39" s="1"/>
  <c r="AM69" i="38" a="1"/>
  <c r="AM69" i="38" s="1"/>
  <c r="AI69" i="38"/>
  <c r="AI71" i="37"/>
  <c r="AC73" i="36"/>
  <c r="AL72" i="36"/>
  <c r="AN71" i="36" a="1"/>
  <c r="AN71" i="36" s="1"/>
  <c r="AM71" i="36" a="1"/>
  <c r="AM71" i="36" s="1"/>
  <c r="AN70" i="35" a="1"/>
  <c r="AN70" i="35" s="1"/>
  <c r="AO70" i="35" a="1"/>
  <c r="AO70" i="35" s="1"/>
  <c r="AM70" i="35" a="1"/>
  <c r="AM70" i="35" s="1"/>
  <c r="AL71" i="35"/>
  <c r="AD71" i="35"/>
  <c r="AE71" i="35" s="1"/>
  <c r="AF71" i="35" s="1"/>
  <c r="AG71" i="35" s="1"/>
  <c r="AH71" i="35" s="1"/>
  <c r="AL70" i="34"/>
  <c r="AC71" i="34"/>
  <c r="AO69" i="34" a="1"/>
  <c r="AO69" i="34" s="1"/>
  <c r="AN69" i="34" a="1"/>
  <c r="AN69" i="34" s="1"/>
  <c r="AM69" i="34" a="1"/>
  <c r="AM69" i="34" s="1"/>
  <c r="AL66" i="33"/>
  <c r="AC67" i="33"/>
  <c r="AN65" i="33" a="1"/>
  <c r="AN65" i="33" s="1"/>
  <c r="AI67" i="32"/>
  <c r="AO67" i="32" a="1"/>
  <c r="AO67" i="32" s="1"/>
  <c r="AC69" i="31"/>
  <c r="AL68" i="31"/>
  <c r="AO67" i="31" a="1"/>
  <c r="AO67" i="31" s="1"/>
  <c r="AN67" i="31" a="1"/>
  <c r="AN67" i="31" s="1"/>
  <c r="AC71" i="30"/>
  <c r="AL70" i="30"/>
  <c r="AM69" i="30" a="1"/>
  <c r="AM69" i="30" s="1"/>
  <c r="AL68" i="29"/>
  <c r="AC69" i="29"/>
  <c r="AM67" i="29" a="1"/>
  <c r="AM67" i="29" s="1"/>
  <c r="AI71" i="28"/>
  <c r="AN71" i="28" a="1"/>
  <c r="AN71" i="28" s="1"/>
  <c r="AO71" i="28" a="1"/>
  <c r="AO71" i="28" s="1"/>
  <c r="AL68" i="27"/>
  <c r="AC69" i="27"/>
  <c r="AO67" i="27" a="1"/>
  <c r="AO67" i="27" s="1"/>
  <c r="AM67" i="27" a="1"/>
  <c r="AM67" i="27" s="1"/>
  <c r="AL68" i="26"/>
  <c r="AC69" i="26"/>
  <c r="AO67" i="26" a="1"/>
  <c r="AO67" i="26" s="1"/>
  <c r="AN67" i="26" a="1"/>
  <c r="AN67" i="26" s="1"/>
  <c r="AO72" i="25" a="1"/>
  <c r="AO72" i="25" s="1"/>
  <c r="AN72" i="25" a="1"/>
  <c r="AN72" i="25" s="1"/>
  <c r="AM72" i="25" a="1"/>
  <c r="AM72" i="25" s="1"/>
  <c r="AD73" i="25"/>
  <c r="AE73" i="25" s="1"/>
  <c r="AF73" i="25" s="1"/>
  <c r="AG73" i="25" s="1"/>
  <c r="AH73" i="25" s="1"/>
  <c r="AL73" i="25"/>
  <c r="AO74" i="24" a="1"/>
  <c r="AO74" i="24" s="1"/>
  <c r="AN74" i="24" a="1"/>
  <c r="AN74" i="24" s="1"/>
  <c r="AM74" i="24" a="1"/>
  <c r="AM74" i="24" s="1"/>
  <c r="AD75" i="24"/>
  <c r="AE75" i="24" s="1"/>
  <c r="AF75" i="24" s="1"/>
  <c r="AG75" i="24" s="1"/>
  <c r="AH75" i="24" s="1"/>
  <c r="AL75" i="24"/>
  <c r="AD71" i="23"/>
  <c r="AE71" i="23" s="1"/>
  <c r="AF71" i="23" s="1"/>
  <c r="AG71" i="23" s="1"/>
  <c r="AH71" i="23" s="1"/>
  <c r="AL71" i="23"/>
  <c r="AN70" i="23" a="1"/>
  <c r="AN70" i="23" s="1"/>
  <c r="AM70" i="23" a="1"/>
  <c r="AM70" i="23" s="1"/>
  <c r="AO70" i="23" a="1"/>
  <c r="AO70" i="23" s="1"/>
  <c r="AN70" i="39" l="1" a="1"/>
  <c r="AN70" i="39" s="1"/>
  <c r="AM70" i="39" a="1"/>
  <c r="AM70" i="39" s="1"/>
  <c r="AO70" i="39" a="1"/>
  <c r="AO70" i="39" s="1"/>
  <c r="AL71" i="39"/>
  <c r="AD71" i="39"/>
  <c r="AE71" i="39" s="1"/>
  <c r="AF71" i="39" s="1"/>
  <c r="AG71" i="39" s="1"/>
  <c r="AH71" i="39" s="1"/>
  <c r="AL70" i="38"/>
  <c r="AC71" i="38"/>
  <c r="AO69" i="38" a="1"/>
  <c r="AO69" i="38" s="1"/>
  <c r="AN69" i="38" a="1"/>
  <c r="AN69" i="38" s="1"/>
  <c r="AL72" i="37"/>
  <c r="AC73" i="37"/>
  <c r="AO71" i="37" a="1"/>
  <c r="AO71" i="37" s="1"/>
  <c r="AM71" i="37" a="1"/>
  <c r="AM71" i="37" s="1"/>
  <c r="AN71" i="37" a="1"/>
  <c r="AN71" i="37" s="1"/>
  <c r="AO72" i="36" a="1"/>
  <c r="AO72" i="36" s="1"/>
  <c r="AM72" i="36" a="1"/>
  <c r="AM72" i="36" s="1"/>
  <c r="AN72" i="36" a="1"/>
  <c r="AN72" i="36" s="1"/>
  <c r="AD73" i="36"/>
  <c r="AE73" i="36" s="1"/>
  <c r="AF73" i="36" s="1"/>
  <c r="AG73" i="36" s="1"/>
  <c r="AH73" i="36" s="1"/>
  <c r="AL73" i="36"/>
  <c r="AM71" i="35" a="1"/>
  <c r="AM71" i="35" s="1"/>
  <c r="AI71" i="35"/>
  <c r="AN71" i="35" a="1"/>
  <c r="AN71" i="35" s="1"/>
  <c r="AO71" i="35" a="1"/>
  <c r="AO71" i="35" s="1"/>
  <c r="AM70" i="34" a="1"/>
  <c r="AM70" i="34" s="1"/>
  <c r="AO70" i="34" a="1"/>
  <c r="AO70" i="34" s="1"/>
  <c r="AN70" i="34" a="1"/>
  <c r="AN70" i="34" s="1"/>
  <c r="AL71" i="34"/>
  <c r="AD71" i="34"/>
  <c r="AE71" i="34" s="1"/>
  <c r="AF71" i="34" s="1"/>
  <c r="AG71" i="34" s="1"/>
  <c r="AH71" i="34" s="1"/>
  <c r="AL67" i="33"/>
  <c r="AD67" i="33"/>
  <c r="AE67" i="33" s="1"/>
  <c r="AF67" i="33" s="1"/>
  <c r="AG67" i="33" s="1"/>
  <c r="AH67" i="33" s="1"/>
  <c r="AN66" i="33" a="1"/>
  <c r="AN66" i="33" s="1"/>
  <c r="AO66" i="33" a="1"/>
  <c r="AO66" i="33" s="1"/>
  <c r="AM66" i="33" a="1"/>
  <c r="AM66" i="33" s="1"/>
  <c r="AC69" i="32"/>
  <c r="AL68" i="32"/>
  <c r="AM67" i="32" a="1"/>
  <c r="AM67" i="32" s="1"/>
  <c r="AN67" i="32" a="1"/>
  <c r="AN67" i="32" s="1"/>
  <c r="AL69" i="31"/>
  <c r="AD69" i="31"/>
  <c r="AE69" i="31" s="1"/>
  <c r="AF69" i="31" s="1"/>
  <c r="AG69" i="31" s="1"/>
  <c r="AH69" i="31" s="1"/>
  <c r="AM68" i="31" a="1"/>
  <c r="AM68" i="31" s="1"/>
  <c r="AO68" i="31" a="1"/>
  <c r="AO68" i="31" s="1"/>
  <c r="AN68" i="31" a="1"/>
  <c r="AN68" i="31" s="1"/>
  <c r="AN70" i="30" a="1"/>
  <c r="AN70" i="30" s="1"/>
  <c r="AM70" i="30" a="1"/>
  <c r="AM70" i="30" s="1"/>
  <c r="AO70" i="30" a="1"/>
  <c r="AO70" i="30" s="1"/>
  <c r="AD71" i="30"/>
  <c r="AE71" i="30" s="1"/>
  <c r="AF71" i="30" s="1"/>
  <c r="AG71" i="30" s="1"/>
  <c r="AH71" i="30" s="1"/>
  <c r="AL71" i="30"/>
  <c r="AL69" i="29"/>
  <c r="AD69" i="29"/>
  <c r="AE69" i="29" s="1"/>
  <c r="AF69" i="29" s="1"/>
  <c r="AG69" i="29" s="1"/>
  <c r="AH69" i="29" s="1"/>
  <c r="AO68" i="29" a="1"/>
  <c r="AO68" i="29" s="1"/>
  <c r="AM68" i="29" a="1"/>
  <c r="AM68" i="29" s="1"/>
  <c r="AN68" i="29" a="1"/>
  <c r="AN68" i="29" s="1"/>
  <c r="AL72" i="28"/>
  <c r="AC73" i="28"/>
  <c r="AM71" i="28" a="1"/>
  <c r="AM71" i="28" s="1"/>
  <c r="AL69" i="27"/>
  <c r="AD69" i="27"/>
  <c r="AE69" i="27" s="1"/>
  <c r="AF69" i="27" s="1"/>
  <c r="AG69" i="27" s="1"/>
  <c r="AH69" i="27" s="1"/>
  <c r="AM68" i="27" a="1"/>
  <c r="AM68" i="27" s="1"/>
  <c r="AN68" i="27" a="1"/>
  <c r="AN68" i="27" s="1"/>
  <c r="AO68" i="27" a="1"/>
  <c r="AO68" i="27" s="1"/>
  <c r="AL69" i="26"/>
  <c r="AD69" i="26"/>
  <c r="AE69" i="26" s="1"/>
  <c r="AF69" i="26" s="1"/>
  <c r="AG69" i="26" s="1"/>
  <c r="AH69" i="26" s="1"/>
  <c r="AN68" i="26" a="1"/>
  <c r="AN68" i="26" s="1"/>
  <c r="AO68" i="26" a="1"/>
  <c r="AO68" i="26" s="1"/>
  <c r="AM68" i="26" a="1"/>
  <c r="AM68" i="26" s="1"/>
  <c r="AI73" i="25"/>
  <c r="AN73" i="25" a="1"/>
  <c r="AN73" i="25" s="1"/>
  <c r="AI75" i="24"/>
  <c r="AM71" i="23" a="1"/>
  <c r="AM71" i="23" s="1"/>
  <c r="AO71" i="23" a="1"/>
  <c r="AO71" i="23" s="1"/>
  <c r="AI71" i="23"/>
  <c r="AI71" i="39" l="1"/>
  <c r="AD71" i="38"/>
  <c r="AE71" i="38" s="1"/>
  <c r="AF71" i="38" s="1"/>
  <c r="AG71" i="38" s="1"/>
  <c r="AH71" i="38" s="1"/>
  <c r="AL71" i="38"/>
  <c r="AO70" i="38" a="1"/>
  <c r="AO70" i="38" s="1"/>
  <c r="AN70" i="38" a="1"/>
  <c r="AN70" i="38" s="1"/>
  <c r="AM70" i="38" a="1"/>
  <c r="AM70" i="38" s="1"/>
  <c r="AD73" i="37"/>
  <c r="AE73" i="37" s="1"/>
  <c r="AF73" i="37" s="1"/>
  <c r="AG73" i="37" s="1"/>
  <c r="AH73" i="37" s="1"/>
  <c r="AL73" i="37"/>
  <c r="AO72" i="37" a="1"/>
  <c r="AO72" i="37" s="1"/>
  <c r="AN72" i="37" a="1"/>
  <c r="AN72" i="37" s="1"/>
  <c r="AM72" i="37" a="1"/>
  <c r="AM72" i="37" s="1"/>
  <c r="AI73" i="36"/>
  <c r="AN73" i="36" a="1"/>
  <c r="AN73" i="36" s="1"/>
  <c r="AO73" i="36" a="1"/>
  <c r="AO73" i="36" s="1"/>
  <c r="AL72" i="35"/>
  <c r="AC73" i="35"/>
  <c r="AI71" i="34"/>
  <c r="AI67" i="33"/>
  <c r="AN67" i="33" a="1"/>
  <c r="AN67" i="33" s="1"/>
  <c r="AO67" i="33" a="1"/>
  <c r="AO67" i="33" s="1"/>
  <c r="AM68" i="32" a="1"/>
  <c r="AM68" i="32" s="1"/>
  <c r="AO68" i="32" a="1"/>
  <c r="AO68" i="32" s="1"/>
  <c r="AN68" i="32" a="1"/>
  <c r="AN68" i="32" s="1"/>
  <c r="AL69" i="32"/>
  <c r="AD69" i="32"/>
  <c r="AE69" i="32" s="1"/>
  <c r="AF69" i="32" s="1"/>
  <c r="AG69" i="32" s="1"/>
  <c r="AH69" i="32" s="1"/>
  <c r="AI69" i="31"/>
  <c r="AM69" i="31" a="1"/>
  <c r="AM69" i="31" s="1"/>
  <c r="AI71" i="30"/>
  <c r="AI69" i="29"/>
  <c r="AN69" i="29" s="1" a="1"/>
  <c r="AN69" i="29" s="1"/>
  <c r="AM69" i="29" a="1"/>
  <c r="AM69" i="29" s="1"/>
  <c r="AD73" i="28"/>
  <c r="AE73" i="28" s="1"/>
  <c r="AF73" i="28" s="1"/>
  <c r="AG73" i="28" s="1"/>
  <c r="AH73" i="28" s="1"/>
  <c r="AL73" i="28"/>
  <c r="AM72" i="28" a="1"/>
  <c r="AM72" i="28" s="1"/>
  <c r="AN72" i="28" a="1"/>
  <c r="AN72" i="28" s="1"/>
  <c r="AO72" i="28" a="1"/>
  <c r="AO72" i="28" s="1"/>
  <c r="AI69" i="27"/>
  <c r="AO69" i="27" s="1" a="1"/>
  <c r="AO69" i="27" s="1"/>
  <c r="AM69" i="26" a="1"/>
  <c r="AM69" i="26" s="1"/>
  <c r="AI69" i="26"/>
  <c r="AO69" i="26" s="1" a="1"/>
  <c r="AO69" i="26" s="1"/>
  <c r="AN69" i="26" a="1"/>
  <c r="AN69" i="26" s="1"/>
  <c r="AL74" i="25"/>
  <c r="AC75" i="25"/>
  <c r="AO73" i="25" a="1"/>
  <c r="AO73" i="25" s="1"/>
  <c r="AM73" i="25" a="1"/>
  <c r="AM73" i="25" s="1"/>
  <c r="AC77" i="24"/>
  <c r="AL76" i="24"/>
  <c r="AO75" i="24" a="1"/>
  <c r="AO75" i="24" s="1"/>
  <c r="AM75" i="24" a="1"/>
  <c r="AM75" i="24" s="1"/>
  <c r="AN75" i="24" a="1"/>
  <c r="AN75" i="24" s="1"/>
  <c r="AC73" i="23"/>
  <c r="AL72" i="23"/>
  <c r="AN71" i="23" a="1"/>
  <c r="AN71" i="23" s="1"/>
  <c r="AL72" i="39" l="1"/>
  <c r="AC73" i="39"/>
  <c r="AN71" i="39" a="1"/>
  <c r="AN71" i="39" s="1"/>
  <c r="AM71" i="39" a="1"/>
  <c r="AM71" i="39" s="1"/>
  <c r="AO71" i="39" a="1"/>
  <c r="AO71" i="39" s="1"/>
  <c r="AI71" i="38"/>
  <c r="AO71" i="38" s="1" a="1"/>
  <c r="AO71" i="38" s="1"/>
  <c r="AI73" i="37"/>
  <c r="AN73" i="37" s="1" a="1"/>
  <c r="AN73" i="37" s="1"/>
  <c r="AL74" i="36"/>
  <c r="AC75" i="36"/>
  <c r="AM73" i="36" a="1"/>
  <c r="AM73" i="36" s="1"/>
  <c r="AL73" i="35"/>
  <c r="AD73" i="35"/>
  <c r="AE73" i="35" s="1"/>
  <c r="AF73" i="35" s="1"/>
  <c r="AG73" i="35" s="1"/>
  <c r="AH73" i="35" s="1"/>
  <c r="AO72" i="35" a="1"/>
  <c r="AO72" i="35" s="1"/>
  <c r="AN72" i="35" a="1"/>
  <c r="AN72" i="35" s="1"/>
  <c r="AM72" i="35" a="1"/>
  <c r="AM72" i="35" s="1"/>
  <c r="AL72" i="34"/>
  <c r="AC73" i="34"/>
  <c r="AO71" i="34" a="1"/>
  <c r="AO71" i="34" s="1"/>
  <c r="AM71" i="34" a="1"/>
  <c r="AM71" i="34" s="1"/>
  <c r="AN71" i="34" a="1"/>
  <c r="AN71" i="34" s="1"/>
  <c r="AL68" i="33"/>
  <c r="AC69" i="33"/>
  <c r="AM67" i="33" a="1"/>
  <c r="AM67" i="33" s="1"/>
  <c r="AI69" i="32"/>
  <c r="AN69" i="32" a="1"/>
  <c r="AN69" i="32" s="1"/>
  <c r="AL70" i="31"/>
  <c r="AC71" i="31"/>
  <c r="AN69" i="31" a="1"/>
  <c r="AN69" i="31" s="1"/>
  <c r="AO69" i="31" a="1"/>
  <c r="AO69" i="31" s="1"/>
  <c r="AL72" i="30"/>
  <c r="AC73" i="30"/>
  <c r="AM71" i="30" a="1"/>
  <c r="AM71" i="30" s="1"/>
  <c r="AN71" i="30" a="1"/>
  <c r="AN71" i="30" s="1"/>
  <c r="AO71" i="30" a="1"/>
  <c r="AO71" i="30" s="1"/>
  <c r="AL70" i="29"/>
  <c r="AC71" i="29"/>
  <c r="AO69" i="29" a="1"/>
  <c r="AO69" i="29" s="1"/>
  <c r="AI73" i="28"/>
  <c r="AN73" i="28" a="1"/>
  <c r="AN73" i="28" s="1"/>
  <c r="AL70" i="27"/>
  <c r="AC71" i="27"/>
  <c r="AN69" i="27" a="1"/>
  <c r="AN69" i="27" s="1"/>
  <c r="AM69" i="27" a="1"/>
  <c r="AM69" i="27" s="1"/>
  <c r="AL70" i="26"/>
  <c r="AC71" i="26"/>
  <c r="AN74" i="25" a="1"/>
  <c r="AN74" i="25" s="1"/>
  <c r="AM74" i="25" a="1"/>
  <c r="AM74" i="25" s="1"/>
  <c r="AO74" i="25" a="1"/>
  <c r="AO74" i="25" s="1"/>
  <c r="AD75" i="25"/>
  <c r="AE75" i="25" s="1"/>
  <c r="AF75" i="25" s="1"/>
  <c r="AG75" i="25" s="1"/>
  <c r="AH75" i="25" s="1"/>
  <c r="AL75" i="25"/>
  <c r="AO76" i="24" a="1"/>
  <c r="AO76" i="24" s="1"/>
  <c r="AN76" i="24" a="1"/>
  <c r="AN76" i="24" s="1"/>
  <c r="AM76" i="24" a="1"/>
  <c r="AM76" i="24" s="1"/>
  <c r="AD77" i="24"/>
  <c r="AE77" i="24" s="1"/>
  <c r="AF77" i="24" s="1"/>
  <c r="AG77" i="24" s="1"/>
  <c r="AH77" i="24" s="1"/>
  <c r="AL77" i="24"/>
  <c r="AM72" i="23" a="1"/>
  <c r="AM72" i="23" s="1"/>
  <c r="AN72" i="23" a="1"/>
  <c r="AN72" i="23" s="1"/>
  <c r="AO72" i="23" a="1"/>
  <c r="AO72" i="23" s="1"/>
  <c r="AL73" i="23"/>
  <c r="AD73" i="23"/>
  <c r="AE73" i="23" s="1"/>
  <c r="AF73" i="23" s="1"/>
  <c r="AG73" i="23" s="1"/>
  <c r="AH73" i="23" s="1"/>
  <c r="AL73" i="39" l="1"/>
  <c r="AD73" i="39"/>
  <c r="AE73" i="39" s="1"/>
  <c r="AF73" i="39" s="1"/>
  <c r="AG73" i="39" s="1"/>
  <c r="AH73" i="39" s="1"/>
  <c r="AN72" i="39" a="1"/>
  <c r="AN72" i="39" s="1"/>
  <c r="AM72" i="39" a="1"/>
  <c r="AM72" i="39" s="1"/>
  <c r="AO72" i="39" a="1"/>
  <c r="AO72" i="39" s="1"/>
  <c r="AC73" i="38"/>
  <c r="AL72" i="38"/>
  <c r="AN71" i="38" a="1"/>
  <c r="AN71" i="38" s="1"/>
  <c r="AM71" i="38" a="1"/>
  <c r="AM71" i="38" s="1"/>
  <c r="AL74" i="37"/>
  <c r="AC75" i="37"/>
  <c r="AO73" i="37" a="1"/>
  <c r="AO73" i="37" s="1"/>
  <c r="AM73" i="37" a="1"/>
  <c r="AM73" i="37" s="1"/>
  <c r="AL75" i="36"/>
  <c r="AD75" i="36"/>
  <c r="AE75" i="36" s="1"/>
  <c r="AF75" i="36" s="1"/>
  <c r="AG75" i="36" s="1"/>
  <c r="AH75" i="36" s="1"/>
  <c r="AO74" i="36" a="1"/>
  <c r="AO74" i="36" s="1"/>
  <c r="AN74" i="36" a="1"/>
  <c r="AN74" i="36" s="1"/>
  <c r="AM74" i="36" a="1"/>
  <c r="AM74" i="36" s="1"/>
  <c r="AI73" i="35"/>
  <c r="AN73" i="35" a="1"/>
  <c r="AN73" i="35" s="1"/>
  <c r="AO73" i="35" a="1"/>
  <c r="AO73" i="35" s="1"/>
  <c r="AM73" i="35" a="1"/>
  <c r="AM73" i="35" s="1"/>
  <c r="AM72" i="34" a="1"/>
  <c r="AM72" i="34" s="1"/>
  <c r="AN72" i="34" a="1"/>
  <c r="AN72" i="34" s="1"/>
  <c r="AO72" i="34" a="1"/>
  <c r="AO72" i="34" s="1"/>
  <c r="AD73" i="34"/>
  <c r="AE73" i="34" s="1"/>
  <c r="AF73" i="34" s="1"/>
  <c r="AG73" i="34" s="1"/>
  <c r="AH73" i="34" s="1"/>
  <c r="AL73" i="34"/>
  <c r="AD69" i="33"/>
  <c r="AE69" i="33" s="1"/>
  <c r="AF69" i="33" s="1"/>
  <c r="AG69" i="33" s="1"/>
  <c r="AH69" i="33" s="1"/>
  <c r="AL69" i="33"/>
  <c r="AO68" i="33" a="1"/>
  <c r="AO68" i="33" s="1"/>
  <c r="AN68" i="33" a="1"/>
  <c r="AN68" i="33" s="1"/>
  <c r="AM68" i="33" a="1"/>
  <c r="AM68" i="33" s="1"/>
  <c r="AL70" i="32"/>
  <c r="AC71" i="32"/>
  <c r="AO69" i="32" a="1"/>
  <c r="AO69" i="32" s="1"/>
  <c r="AM69" i="32" a="1"/>
  <c r="AM69" i="32" s="1"/>
  <c r="AL71" i="31"/>
  <c r="AD71" i="31"/>
  <c r="AE71" i="31" s="1"/>
  <c r="AF71" i="31" s="1"/>
  <c r="AG71" i="31" s="1"/>
  <c r="AH71" i="31" s="1"/>
  <c r="AO70" i="31" a="1"/>
  <c r="AO70" i="31" s="1"/>
  <c r="AM70" i="31" a="1"/>
  <c r="AM70" i="31" s="1"/>
  <c r="AN70" i="31" a="1"/>
  <c r="AN70" i="31" s="1"/>
  <c r="AD73" i="30"/>
  <c r="AE73" i="30" s="1"/>
  <c r="AF73" i="30" s="1"/>
  <c r="AG73" i="30" s="1"/>
  <c r="AH73" i="30" s="1"/>
  <c r="AL73" i="30"/>
  <c r="AM72" i="30" a="1"/>
  <c r="AM72" i="30" s="1"/>
  <c r="AN72" i="30" a="1"/>
  <c r="AN72" i="30" s="1"/>
  <c r="AO72" i="30" a="1"/>
  <c r="AO72" i="30" s="1"/>
  <c r="AL71" i="29"/>
  <c r="AD71" i="29"/>
  <c r="AE71" i="29" s="1"/>
  <c r="AF71" i="29" s="1"/>
  <c r="AG71" i="29" s="1"/>
  <c r="AH71" i="29" s="1"/>
  <c r="AN70" i="29" a="1"/>
  <c r="AN70" i="29" s="1"/>
  <c r="AO70" i="29" a="1"/>
  <c r="AO70" i="29" s="1"/>
  <c r="AM70" i="29" a="1"/>
  <c r="AM70" i="29" s="1"/>
  <c r="AC75" i="28"/>
  <c r="AL74" i="28"/>
  <c r="AM73" i="28" a="1"/>
  <c r="AM73" i="28" s="1"/>
  <c r="AO73" i="28" a="1"/>
  <c r="AO73" i="28" s="1"/>
  <c r="AL71" i="27"/>
  <c r="AD71" i="27"/>
  <c r="AE71" i="27" s="1"/>
  <c r="AF71" i="27" s="1"/>
  <c r="AG71" i="27" s="1"/>
  <c r="AH71" i="27" s="1"/>
  <c r="AN70" i="27" a="1"/>
  <c r="AN70" i="27" s="1"/>
  <c r="AO70" i="27" a="1"/>
  <c r="AO70" i="27" s="1"/>
  <c r="AM70" i="27" a="1"/>
  <c r="AM70" i="27" s="1"/>
  <c r="AD71" i="26"/>
  <c r="AE71" i="26" s="1"/>
  <c r="AF71" i="26" s="1"/>
  <c r="AG71" i="26" s="1"/>
  <c r="AH71" i="26" s="1"/>
  <c r="AL71" i="26"/>
  <c r="AO70" i="26" a="1"/>
  <c r="AO70" i="26" s="1"/>
  <c r="AM70" i="26" a="1"/>
  <c r="AM70" i="26" s="1"/>
  <c r="AN70" i="26" a="1"/>
  <c r="AN70" i="26" s="1"/>
  <c r="AI75" i="25"/>
  <c r="AI77" i="24"/>
  <c r="AN77" i="24" s="1" a="1"/>
  <c r="AN77" i="24" s="1"/>
  <c r="AI73" i="23"/>
  <c r="AO73" i="23" a="1"/>
  <c r="AO73" i="23" s="1"/>
  <c r="AI73" i="39" l="1"/>
  <c r="AN73" i="39" a="1"/>
  <c r="AN73" i="39" s="1"/>
  <c r="AM73" i="39" a="1"/>
  <c r="AM73" i="39" s="1"/>
  <c r="AO72" i="38" a="1"/>
  <c r="AO72" i="38" s="1"/>
  <c r="AN72" i="38" a="1"/>
  <c r="AN72" i="38" s="1"/>
  <c r="AM72" i="38" a="1"/>
  <c r="AM72" i="38" s="1"/>
  <c r="AL73" i="38"/>
  <c r="AD73" i="38"/>
  <c r="AE73" i="38" s="1"/>
  <c r="AF73" i="38" s="1"/>
  <c r="AG73" i="38" s="1"/>
  <c r="AH73" i="38" s="1"/>
  <c r="AD75" i="37"/>
  <c r="AE75" i="37" s="1"/>
  <c r="AF75" i="37" s="1"/>
  <c r="AG75" i="37" s="1"/>
  <c r="AH75" i="37" s="1"/>
  <c r="AL75" i="37"/>
  <c r="AM74" i="37" a="1"/>
  <c r="AM74" i="37" s="1"/>
  <c r="AN74" i="37" a="1"/>
  <c r="AN74" i="37" s="1"/>
  <c r="AO74" i="37" a="1"/>
  <c r="AO74" i="37" s="1"/>
  <c r="AI75" i="36"/>
  <c r="AM75" i="36" a="1"/>
  <c r="AM75" i="36" s="1"/>
  <c r="AO75" i="36" a="1"/>
  <c r="AO75" i="36" s="1"/>
  <c r="AC75" i="35"/>
  <c r="AL74" i="35"/>
  <c r="AN73" i="34" a="1"/>
  <c r="AN73" i="34" s="1"/>
  <c r="AI73" i="34"/>
  <c r="AM73" i="34" a="1"/>
  <c r="AM73" i="34" s="1"/>
  <c r="AI69" i="33"/>
  <c r="AN69" i="33" a="1"/>
  <c r="AN69" i="33" s="1"/>
  <c r="AL71" i="32"/>
  <c r="AD71" i="32"/>
  <c r="AE71" i="32" s="1"/>
  <c r="AF71" i="32" s="1"/>
  <c r="AG71" i="32" s="1"/>
  <c r="AH71" i="32" s="1"/>
  <c r="AO70" i="32" a="1"/>
  <c r="AO70" i="32" s="1"/>
  <c r="AN70" i="32" a="1"/>
  <c r="AN70" i="32" s="1"/>
  <c r="AM70" i="32" a="1"/>
  <c r="AM70" i="32" s="1"/>
  <c r="AI71" i="31"/>
  <c r="AI73" i="30"/>
  <c r="AI71" i="29"/>
  <c r="AN71" i="29" a="1"/>
  <c r="AN71" i="29" s="1"/>
  <c r="AM74" i="28" a="1"/>
  <c r="AM74" i="28" s="1"/>
  <c r="AN74" i="28" a="1"/>
  <c r="AN74" i="28" s="1"/>
  <c r="AO74" i="28" a="1"/>
  <c r="AO74" i="28" s="1"/>
  <c r="AD75" i="28"/>
  <c r="AE75" i="28" s="1"/>
  <c r="AF75" i="28" s="1"/>
  <c r="AG75" i="28" s="1"/>
  <c r="AH75" i="28" s="1"/>
  <c r="AL75" i="28"/>
  <c r="AN71" i="27" a="1"/>
  <c r="AN71" i="27" s="1"/>
  <c r="AI71" i="27"/>
  <c r="AI71" i="26"/>
  <c r="AN71" i="26" a="1"/>
  <c r="AN71" i="26" s="1"/>
  <c r="AM71" i="26" a="1"/>
  <c r="AM71" i="26" s="1"/>
  <c r="AL76" i="25"/>
  <c r="AC77" i="25"/>
  <c r="AO75" i="25" a="1"/>
  <c r="AO75" i="25" s="1"/>
  <c r="AN75" i="25" a="1"/>
  <c r="AN75" i="25" s="1"/>
  <c r="AM75" i="25" a="1"/>
  <c r="AM75" i="25" s="1"/>
  <c r="AC79" i="24"/>
  <c r="AL78" i="24"/>
  <c r="AO77" i="24" a="1"/>
  <c r="AO77" i="24" s="1"/>
  <c r="AM77" i="24" a="1"/>
  <c r="AM77" i="24" s="1"/>
  <c r="AC75" i="23"/>
  <c r="AL74" i="23"/>
  <c r="AN73" i="23" a="1"/>
  <c r="AN73" i="23" s="1"/>
  <c r="AM73" i="23" a="1"/>
  <c r="AM73" i="23" s="1"/>
  <c r="AC75" i="39" l="1"/>
  <c r="AL74" i="39"/>
  <c r="AO73" i="39" a="1"/>
  <c r="AO73" i="39" s="1"/>
  <c r="AI73" i="38"/>
  <c r="AN73" i="38" a="1"/>
  <c r="AN73" i="38" s="1"/>
  <c r="AI75" i="37"/>
  <c r="AN75" i="37" a="1"/>
  <c r="AN75" i="37" s="1"/>
  <c r="AL76" i="36"/>
  <c r="AC77" i="36"/>
  <c r="AN75" i="36" a="1"/>
  <c r="AN75" i="36" s="1"/>
  <c r="AM74" i="35" a="1"/>
  <c r="AM74" i="35" s="1"/>
  <c r="AO74" i="35" a="1"/>
  <c r="AO74" i="35" s="1"/>
  <c r="AN74" i="35" a="1"/>
  <c r="AN74" i="35" s="1"/>
  <c r="AD75" i="35"/>
  <c r="AE75" i="35" s="1"/>
  <c r="AF75" i="35" s="1"/>
  <c r="AG75" i="35" s="1"/>
  <c r="AH75" i="35" s="1"/>
  <c r="AL75" i="35"/>
  <c r="AC75" i="34"/>
  <c r="AL74" i="34"/>
  <c r="AO73" i="34" a="1"/>
  <c r="AO73" i="34" s="1"/>
  <c r="AC71" i="33"/>
  <c r="AL70" i="33"/>
  <c r="AM69" i="33" a="1"/>
  <c r="AM69" i="33" s="1"/>
  <c r="AO69" i="33" a="1"/>
  <c r="AO69" i="33" s="1"/>
  <c r="AO71" i="32" a="1"/>
  <c r="AO71" i="32" s="1"/>
  <c r="AI71" i="32"/>
  <c r="AN71" i="32" a="1"/>
  <c r="AN71" i="32" s="1"/>
  <c r="AM71" i="32" a="1"/>
  <c r="AM71" i="32" s="1"/>
  <c r="AC73" i="31"/>
  <c r="AL72" i="31"/>
  <c r="AM71" i="31" a="1"/>
  <c r="AM71" i="31" s="1"/>
  <c r="AO71" i="31" a="1"/>
  <c r="AO71" i="31" s="1"/>
  <c r="AN71" i="31" a="1"/>
  <c r="AN71" i="31" s="1"/>
  <c r="AC75" i="30"/>
  <c r="AL74" i="30"/>
  <c r="AM73" i="30" a="1"/>
  <c r="AM73" i="30" s="1"/>
  <c r="AN73" i="30" a="1"/>
  <c r="AN73" i="30" s="1"/>
  <c r="AO73" i="30" a="1"/>
  <c r="AO73" i="30" s="1"/>
  <c r="AC73" i="29"/>
  <c r="AL72" i="29"/>
  <c r="AO71" i="29" a="1"/>
  <c r="AO71" i="29" s="1"/>
  <c r="AM71" i="29" a="1"/>
  <c r="AM71" i="29" s="1"/>
  <c r="AI75" i="28"/>
  <c r="AN75" i="28" a="1"/>
  <c r="AN75" i="28" s="1"/>
  <c r="AL72" i="27"/>
  <c r="AC73" i="27"/>
  <c r="AO71" i="27" a="1"/>
  <c r="AO71" i="27" s="1"/>
  <c r="AM71" i="27" a="1"/>
  <c r="AM71" i="27" s="1"/>
  <c r="AL72" i="26"/>
  <c r="AC73" i="26"/>
  <c r="AO71" i="26" a="1"/>
  <c r="AO71" i="26" s="1"/>
  <c r="AD77" i="25"/>
  <c r="AE77" i="25" s="1"/>
  <c r="AF77" i="25" s="1"/>
  <c r="AG77" i="25" s="1"/>
  <c r="AH77" i="25" s="1"/>
  <c r="AL77" i="25"/>
  <c r="AM76" i="25" a="1"/>
  <c r="AM76" i="25" s="1"/>
  <c r="AO76" i="25" a="1"/>
  <c r="AO76" i="25" s="1"/>
  <c r="AN76" i="25" a="1"/>
  <c r="AN76" i="25" s="1"/>
  <c r="AO78" i="24" a="1"/>
  <c r="AO78" i="24" s="1"/>
  <c r="AN78" i="24" a="1"/>
  <c r="AN78" i="24" s="1"/>
  <c r="AM78" i="24" a="1"/>
  <c r="AM78" i="24" s="1"/>
  <c r="AL79" i="24"/>
  <c r="AD79" i="24"/>
  <c r="AE79" i="24" s="1"/>
  <c r="AF79" i="24" s="1"/>
  <c r="AG79" i="24" s="1"/>
  <c r="AH79" i="24" s="1"/>
  <c r="AN74" i="23" a="1"/>
  <c r="AN74" i="23" s="1"/>
  <c r="AM74" i="23" a="1"/>
  <c r="AM74" i="23" s="1"/>
  <c r="AO74" i="23" a="1"/>
  <c r="AO74" i="23" s="1"/>
  <c r="AL75" i="23"/>
  <c r="AD75" i="23"/>
  <c r="AE75" i="23" s="1"/>
  <c r="AF75" i="23" s="1"/>
  <c r="AG75" i="23" s="1"/>
  <c r="AH75" i="23" s="1"/>
  <c r="AM74" i="39" l="1" a="1"/>
  <c r="AM74" i="39" s="1"/>
  <c r="AO74" i="39" a="1"/>
  <c r="AO74" i="39" s="1"/>
  <c r="AN74" i="39" a="1"/>
  <c r="AN74" i="39" s="1"/>
  <c r="AL75" i="39"/>
  <c r="AD75" i="39"/>
  <c r="AE75" i="39" s="1"/>
  <c r="AF75" i="39" s="1"/>
  <c r="AG75" i="39" s="1"/>
  <c r="AH75" i="39" s="1"/>
  <c r="AC75" i="38"/>
  <c r="AL74" i="38"/>
  <c r="AO73" i="38" a="1"/>
  <c r="AO73" i="38" s="1"/>
  <c r="AM73" i="38" a="1"/>
  <c r="AM73" i="38" s="1"/>
  <c r="AC77" i="37"/>
  <c r="AL76" i="37"/>
  <c r="AO75" i="37" a="1"/>
  <c r="AO75" i="37" s="1"/>
  <c r="AM75" i="37" a="1"/>
  <c r="AM75" i="37" s="1"/>
  <c r="AD77" i="36"/>
  <c r="AE77" i="36" s="1"/>
  <c r="AF77" i="36" s="1"/>
  <c r="AG77" i="36" s="1"/>
  <c r="AH77" i="36" s="1"/>
  <c r="AL77" i="36"/>
  <c r="AN76" i="36" a="1"/>
  <c r="AN76" i="36" s="1"/>
  <c r="AM76" i="36" a="1"/>
  <c r="AM76" i="36" s="1"/>
  <c r="AO76" i="36" a="1"/>
  <c r="AO76" i="36" s="1"/>
  <c r="AI75" i="35"/>
  <c r="AN75" i="35" a="1"/>
  <c r="AN75" i="35" s="1"/>
  <c r="AO74" i="34" a="1"/>
  <c r="AO74" i="34" s="1"/>
  <c r="AN74" i="34" a="1"/>
  <c r="AN74" i="34" s="1"/>
  <c r="AM74" i="34" a="1"/>
  <c r="AM74" i="34" s="1"/>
  <c r="AD75" i="34"/>
  <c r="AE75" i="34" s="1"/>
  <c r="AF75" i="34" s="1"/>
  <c r="AG75" i="34" s="1"/>
  <c r="AH75" i="34" s="1"/>
  <c r="AL75" i="34"/>
  <c r="AN70" i="33" a="1"/>
  <c r="AN70" i="33" s="1"/>
  <c r="AM70" i="33" a="1"/>
  <c r="AM70" i="33" s="1"/>
  <c r="AO70" i="33" a="1"/>
  <c r="AO70" i="33" s="1"/>
  <c r="AD71" i="33"/>
  <c r="AE71" i="33" s="1"/>
  <c r="AF71" i="33" s="1"/>
  <c r="AG71" i="33" s="1"/>
  <c r="AH71" i="33" s="1"/>
  <c r="AL71" i="33"/>
  <c r="AL72" i="32"/>
  <c r="AC73" i="32"/>
  <c r="AD73" i="31"/>
  <c r="AE73" i="31" s="1"/>
  <c r="AF73" i="31" s="1"/>
  <c r="AG73" i="31" s="1"/>
  <c r="AH73" i="31" s="1"/>
  <c r="AL73" i="31"/>
  <c r="AM72" i="31" a="1"/>
  <c r="AM72" i="31" s="1"/>
  <c r="AO72" i="31" a="1"/>
  <c r="AO72" i="31" s="1"/>
  <c r="AN72" i="31" a="1"/>
  <c r="AN72" i="31" s="1"/>
  <c r="AN74" i="30" a="1"/>
  <c r="AN74" i="30" s="1"/>
  <c r="AM74" i="30" a="1"/>
  <c r="AM74" i="30" s="1"/>
  <c r="AO74" i="30" a="1"/>
  <c r="AO74" i="30" s="1"/>
  <c r="AL75" i="30"/>
  <c r="AD75" i="30"/>
  <c r="AE75" i="30" s="1"/>
  <c r="AF75" i="30" s="1"/>
  <c r="AG75" i="30" s="1"/>
  <c r="AH75" i="30" s="1"/>
  <c r="AO72" i="29" a="1"/>
  <c r="AO72" i="29" s="1"/>
  <c r="AM72" i="29" a="1"/>
  <c r="AM72" i="29" s="1"/>
  <c r="AN72" i="29" a="1"/>
  <c r="AN72" i="29" s="1"/>
  <c r="AD73" i="29"/>
  <c r="AE73" i="29" s="1"/>
  <c r="AF73" i="29" s="1"/>
  <c r="AG73" i="29" s="1"/>
  <c r="AH73" i="29" s="1"/>
  <c r="AL73" i="29"/>
  <c r="AL76" i="28"/>
  <c r="AC77" i="28"/>
  <c r="AO75" i="28" a="1"/>
  <c r="AO75" i="28" s="1"/>
  <c r="AM75" i="28" a="1"/>
  <c r="AM75" i="28" s="1"/>
  <c r="AL73" i="27"/>
  <c r="AD73" i="27"/>
  <c r="AE73" i="27" s="1"/>
  <c r="AF73" i="27" s="1"/>
  <c r="AG73" i="27" s="1"/>
  <c r="AH73" i="27" s="1"/>
  <c r="AO72" i="27" a="1"/>
  <c r="AO72" i="27" s="1"/>
  <c r="AN72" i="27" a="1"/>
  <c r="AN72" i="27" s="1"/>
  <c r="AM72" i="27" a="1"/>
  <c r="AM72" i="27" s="1"/>
  <c r="AL73" i="26"/>
  <c r="AD73" i="26"/>
  <c r="AE73" i="26" s="1"/>
  <c r="AF73" i="26" s="1"/>
  <c r="AG73" i="26" s="1"/>
  <c r="AH73" i="26" s="1"/>
  <c r="AN72" i="26" a="1"/>
  <c r="AN72" i="26" s="1"/>
  <c r="AO72" i="26" a="1"/>
  <c r="AO72" i="26" s="1"/>
  <c r="AM72" i="26" a="1"/>
  <c r="AM72" i="26" s="1"/>
  <c r="AI77" i="25"/>
  <c r="AN77" i="25" s="1" a="1"/>
  <c r="AN77" i="25" s="1"/>
  <c r="AO77" i="25" a="1"/>
  <c r="AO77" i="25" s="1"/>
  <c r="AI79" i="24"/>
  <c r="AI75" i="23"/>
  <c r="AN75" i="23" a="1"/>
  <c r="AN75" i="23" s="1"/>
  <c r="AI75" i="39" l="1"/>
  <c r="AN75" i="39" a="1"/>
  <c r="AN75" i="39" s="1"/>
  <c r="AN74" i="38" a="1"/>
  <c r="AN74" i="38" s="1"/>
  <c r="AM74" i="38" a="1"/>
  <c r="AM74" i="38" s="1"/>
  <c r="AO74" i="38" a="1"/>
  <c r="AO74" i="38" s="1"/>
  <c r="AD75" i="38"/>
  <c r="AE75" i="38" s="1"/>
  <c r="AF75" i="38" s="1"/>
  <c r="AG75" i="38" s="1"/>
  <c r="AH75" i="38" s="1"/>
  <c r="AL75" i="38"/>
  <c r="AO76" i="37" a="1"/>
  <c r="AO76" i="37" s="1"/>
  <c r="AM76" i="37" a="1"/>
  <c r="AM76" i="37" s="1"/>
  <c r="AN76" i="37" a="1"/>
  <c r="AN76" i="37" s="1"/>
  <c r="AD77" i="37"/>
  <c r="AE77" i="37" s="1"/>
  <c r="AF77" i="37" s="1"/>
  <c r="AG77" i="37" s="1"/>
  <c r="AH77" i="37" s="1"/>
  <c r="AL77" i="37"/>
  <c r="AI77" i="36"/>
  <c r="AN77" i="36" a="1"/>
  <c r="AN77" i="36" s="1"/>
  <c r="AL76" i="35"/>
  <c r="AC77" i="35"/>
  <c r="AM75" i="35" a="1"/>
  <c r="AM75" i="35" s="1"/>
  <c r="AO75" i="35" a="1"/>
  <c r="AO75" i="35" s="1"/>
  <c r="AI75" i="34"/>
  <c r="AN75" i="34" a="1"/>
  <c r="AN75" i="34" s="1"/>
  <c r="AM75" i="34" a="1"/>
  <c r="AM75" i="34" s="1"/>
  <c r="AI71" i="33"/>
  <c r="AN71" i="33" a="1"/>
  <c r="AN71" i="33" s="1"/>
  <c r="AM71" i="33" a="1"/>
  <c r="AM71" i="33" s="1"/>
  <c r="AD73" i="32"/>
  <c r="AE73" i="32" s="1"/>
  <c r="AF73" i="32" s="1"/>
  <c r="AG73" i="32" s="1"/>
  <c r="AH73" i="32" s="1"/>
  <c r="AL73" i="32"/>
  <c r="AN72" i="32" a="1"/>
  <c r="AN72" i="32" s="1"/>
  <c r="AM72" i="32" a="1"/>
  <c r="AM72" i="32" s="1"/>
  <c r="AO72" i="32" a="1"/>
  <c r="AO72" i="32" s="1"/>
  <c r="AN73" i="31" a="1"/>
  <c r="AN73" i="31" s="1"/>
  <c r="AI73" i="31"/>
  <c r="AI75" i="30"/>
  <c r="AN75" i="30" s="1" a="1"/>
  <c r="AN75" i="30" s="1"/>
  <c r="AI73" i="29"/>
  <c r="AN73" i="29" a="1"/>
  <c r="AN73" i="29" s="1"/>
  <c r="AL77" i="28"/>
  <c r="AD77" i="28"/>
  <c r="AE77" i="28" s="1"/>
  <c r="AF77" i="28" s="1"/>
  <c r="AG77" i="28" s="1"/>
  <c r="AH77" i="28" s="1"/>
  <c r="AO76" i="28" a="1"/>
  <c r="AO76" i="28" s="1"/>
  <c r="AN76" i="28" a="1"/>
  <c r="AN76" i="28" s="1"/>
  <c r="AM76" i="28" a="1"/>
  <c r="AM76" i="28" s="1"/>
  <c r="AI73" i="27"/>
  <c r="AN73" i="27" a="1"/>
  <c r="AN73" i="27" s="1"/>
  <c r="AI73" i="26"/>
  <c r="AN73" i="26" a="1"/>
  <c r="AN73" i="26" s="1"/>
  <c r="AC79" i="25"/>
  <c r="AL78" i="25"/>
  <c r="AM77" i="25" a="1"/>
  <c r="AM77" i="25" s="1"/>
  <c r="AL80" i="24"/>
  <c r="AC81" i="24"/>
  <c r="AN79" i="24" a="1"/>
  <c r="AN79" i="24" s="1"/>
  <c r="AO79" i="24" a="1"/>
  <c r="AO79" i="24" s="1"/>
  <c r="AM79" i="24" a="1"/>
  <c r="AM79" i="24" s="1"/>
  <c r="AC77" i="23"/>
  <c r="AL76" i="23"/>
  <c r="AM75" i="23" a="1"/>
  <c r="AM75" i="23" s="1"/>
  <c r="AO75" i="23" a="1"/>
  <c r="AO75" i="23" s="1"/>
  <c r="AL76" i="39" l="1"/>
  <c r="AC77" i="39"/>
  <c r="AM75" i="39" a="1"/>
  <c r="AM75" i="39" s="1"/>
  <c r="AO75" i="39" a="1"/>
  <c r="AO75" i="39" s="1"/>
  <c r="AN75" i="38" a="1"/>
  <c r="AN75" i="38" s="1"/>
  <c r="AI75" i="38"/>
  <c r="AO77" i="37" a="1"/>
  <c r="AO77" i="37" s="1"/>
  <c r="AI77" i="37"/>
  <c r="AN77" i="37" a="1"/>
  <c r="AN77" i="37" s="1"/>
  <c r="AC79" i="36"/>
  <c r="AL78" i="36"/>
  <c r="AO77" i="36" a="1"/>
  <c r="AO77" i="36" s="1"/>
  <c r="AM77" i="36" a="1"/>
  <c r="AM77" i="36" s="1"/>
  <c r="AL77" i="35"/>
  <c r="AD77" i="35"/>
  <c r="AE77" i="35" s="1"/>
  <c r="AF77" i="35" s="1"/>
  <c r="AG77" i="35" s="1"/>
  <c r="AH77" i="35" s="1"/>
  <c r="AO76" i="35" a="1"/>
  <c r="AO76" i="35" s="1"/>
  <c r="AN76" i="35" a="1"/>
  <c r="AN76" i="35" s="1"/>
  <c r="AM76" i="35" a="1"/>
  <c r="AM76" i="35" s="1"/>
  <c r="AL76" i="34"/>
  <c r="AC77" i="34"/>
  <c r="AO75" i="34" a="1"/>
  <c r="AO75" i="34" s="1"/>
  <c r="AL72" i="33"/>
  <c r="AC73" i="33"/>
  <c r="AO71" i="33" a="1"/>
  <c r="AO71" i="33" s="1"/>
  <c r="AI73" i="32"/>
  <c r="AN73" i="32" a="1"/>
  <c r="AN73" i="32" s="1"/>
  <c r="AL74" i="31"/>
  <c r="AC75" i="31"/>
  <c r="AM73" i="31" a="1"/>
  <c r="AM73" i="31" s="1"/>
  <c r="AO73" i="31" a="1"/>
  <c r="AO73" i="31" s="1"/>
  <c r="AM75" i="30" a="1"/>
  <c r="AM75" i="30" s="1"/>
  <c r="AL76" i="30"/>
  <c r="AC77" i="30"/>
  <c r="AO75" i="30" a="1"/>
  <c r="AO75" i="30" s="1"/>
  <c r="AL74" i="29"/>
  <c r="AC75" i="29"/>
  <c r="AO73" i="29" a="1"/>
  <c r="AO73" i="29" s="1"/>
  <c r="AM73" i="29" a="1"/>
  <c r="AM73" i="29" s="1"/>
  <c r="AI77" i="28"/>
  <c r="AC75" i="27"/>
  <c r="AL74" i="27"/>
  <c r="AO73" i="27" a="1"/>
  <c r="AO73" i="27" s="1"/>
  <c r="AM73" i="27" a="1"/>
  <c r="AM73" i="27" s="1"/>
  <c r="AC75" i="26"/>
  <c r="AL74" i="26"/>
  <c r="AO73" i="26" a="1"/>
  <c r="AO73" i="26" s="1"/>
  <c r="AM73" i="26" a="1"/>
  <c r="AM73" i="26" s="1"/>
  <c r="AO78" i="25" a="1"/>
  <c r="AO78" i="25" s="1"/>
  <c r="AN78" i="25" a="1"/>
  <c r="AN78" i="25" s="1"/>
  <c r="AM78" i="25" a="1"/>
  <c r="AM78" i="25" s="1"/>
  <c r="AD79" i="25"/>
  <c r="AE79" i="25" s="1"/>
  <c r="AF79" i="25" s="1"/>
  <c r="AG79" i="25" s="1"/>
  <c r="AH79" i="25" s="1"/>
  <c r="AL79" i="25"/>
  <c r="AL81" i="24"/>
  <c r="AD81" i="24"/>
  <c r="AE81" i="24" s="1"/>
  <c r="AF81" i="24" s="1"/>
  <c r="AG81" i="24" s="1"/>
  <c r="AH81" i="24" s="1"/>
  <c r="AO80" i="24" a="1"/>
  <c r="AO80" i="24" s="1"/>
  <c r="AN80" i="24" a="1"/>
  <c r="AN80" i="24" s="1"/>
  <c r="AM80" i="24" a="1"/>
  <c r="AM80" i="24" s="1"/>
  <c r="AO76" i="23" a="1"/>
  <c r="AO76" i="23" s="1"/>
  <c r="AN76" i="23" a="1"/>
  <c r="AN76" i="23" s="1"/>
  <c r="AM76" i="23" a="1"/>
  <c r="AM76" i="23" s="1"/>
  <c r="AL77" i="23"/>
  <c r="AD77" i="23"/>
  <c r="AE77" i="23" s="1"/>
  <c r="AF77" i="23" s="1"/>
  <c r="AG77" i="23" s="1"/>
  <c r="AH77" i="23" s="1"/>
  <c r="AD77" i="39" l="1"/>
  <c r="AE77" i="39" s="1"/>
  <c r="AF77" i="39" s="1"/>
  <c r="AG77" i="39" s="1"/>
  <c r="AH77" i="39" s="1"/>
  <c r="AL77" i="39"/>
  <c r="AN76" i="39" a="1"/>
  <c r="AN76" i="39" s="1"/>
  <c r="AM76" i="39" a="1"/>
  <c r="AM76" i="39" s="1"/>
  <c r="AO76" i="39" a="1"/>
  <c r="AO76" i="39" s="1"/>
  <c r="AL76" i="38"/>
  <c r="AC77" i="38"/>
  <c r="AM75" i="38" a="1"/>
  <c r="AM75" i="38" s="1"/>
  <c r="AO75" i="38" a="1"/>
  <c r="AO75" i="38" s="1"/>
  <c r="AC79" i="37"/>
  <c r="AL78" i="37"/>
  <c r="AM77" i="37" a="1"/>
  <c r="AM77" i="37" s="1"/>
  <c r="AM78" i="36" a="1"/>
  <c r="AM78" i="36" s="1"/>
  <c r="AN78" i="36" a="1"/>
  <c r="AN78" i="36" s="1"/>
  <c r="AO78" i="36" a="1"/>
  <c r="AO78" i="36" s="1"/>
  <c r="AD79" i="36"/>
  <c r="AE79" i="36" s="1"/>
  <c r="AF79" i="36" s="1"/>
  <c r="AG79" i="36" s="1"/>
  <c r="AH79" i="36" s="1"/>
  <c r="AL79" i="36"/>
  <c r="AI77" i="35"/>
  <c r="AO77" i="35" a="1"/>
  <c r="AO77" i="35" s="1"/>
  <c r="AL77" i="34"/>
  <c r="AD77" i="34"/>
  <c r="AE77" i="34" s="1"/>
  <c r="AF77" i="34" s="1"/>
  <c r="AG77" i="34" s="1"/>
  <c r="AH77" i="34" s="1"/>
  <c r="AN76" i="34" a="1"/>
  <c r="AN76" i="34" s="1"/>
  <c r="AO76" i="34" a="1"/>
  <c r="AO76" i="34" s="1"/>
  <c r="AM76" i="34" a="1"/>
  <c r="AM76" i="34" s="1"/>
  <c r="AD73" i="33"/>
  <c r="AE73" i="33" s="1"/>
  <c r="AF73" i="33" s="1"/>
  <c r="AG73" i="33" s="1"/>
  <c r="AH73" i="33" s="1"/>
  <c r="AL73" i="33"/>
  <c r="AM72" i="33" a="1"/>
  <c r="AM72" i="33" s="1"/>
  <c r="AO72" i="33" a="1"/>
  <c r="AO72" i="33" s="1"/>
  <c r="AN72" i="33" a="1"/>
  <c r="AN72" i="33" s="1"/>
  <c r="AC75" i="32"/>
  <c r="AL74" i="32"/>
  <c r="AO73" i="32" a="1"/>
  <c r="AO73" i="32" s="1"/>
  <c r="AM73" i="32" a="1"/>
  <c r="AM73" i="32" s="1"/>
  <c r="AM74" i="31" a="1"/>
  <c r="AM74" i="31" s="1"/>
  <c r="AN74" i="31" a="1"/>
  <c r="AN74" i="31" s="1"/>
  <c r="AO74" i="31" a="1"/>
  <c r="AO74" i="31" s="1"/>
  <c r="AL75" i="31"/>
  <c r="AD75" i="31"/>
  <c r="AE75" i="31" s="1"/>
  <c r="AF75" i="31" s="1"/>
  <c r="AG75" i="31" s="1"/>
  <c r="AH75" i="31" s="1"/>
  <c r="AL77" i="30"/>
  <c r="AD77" i="30"/>
  <c r="AE77" i="30" s="1"/>
  <c r="AF77" i="30" s="1"/>
  <c r="AG77" i="30" s="1"/>
  <c r="AH77" i="30" s="1"/>
  <c r="AM76" i="30" a="1"/>
  <c r="AM76" i="30" s="1"/>
  <c r="AO76" i="30" a="1"/>
  <c r="AO76" i="30" s="1"/>
  <c r="AN76" i="30" a="1"/>
  <c r="AN76" i="30" s="1"/>
  <c r="AD75" i="29"/>
  <c r="AE75" i="29" s="1"/>
  <c r="AF75" i="29" s="1"/>
  <c r="AG75" i="29" s="1"/>
  <c r="AH75" i="29" s="1"/>
  <c r="AL75" i="29"/>
  <c r="AN74" i="29" a="1"/>
  <c r="AN74" i="29" s="1"/>
  <c r="AM74" i="29" a="1"/>
  <c r="AM74" i="29" s="1"/>
  <c r="AO74" i="29" a="1"/>
  <c r="AO74" i="29" s="1"/>
  <c r="AC79" i="28"/>
  <c r="AL78" i="28"/>
  <c r="AO77" i="28" a="1"/>
  <c r="AO77" i="28" s="1"/>
  <c r="AN77" i="28" a="1"/>
  <c r="AN77" i="28" s="1"/>
  <c r="AM77" i="28" a="1"/>
  <c r="AM77" i="28" s="1"/>
  <c r="AO74" i="27" a="1"/>
  <c r="AO74" i="27" s="1"/>
  <c r="AM74" i="27" a="1"/>
  <c r="AM74" i="27" s="1"/>
  <c r="AN74" i="27" a="1"/>
  <c r="AN74" i="27" s="1"/>
  <c r="AL75" i="27"/>
  <c r="AD75" i="27"/>
  <c r="AE75" i="27" s="1"/>
  <c r="AF75" i="27" s="1"/>
  <c r="AG75" i="27" s="1"/>
  <c r="AH75" i="27" s="1"/>
  <c r="AM74" i="26" a="1"/>
  <c r="AM74" i="26" s="1"/>
  <c r="AN74" i="26" a="1"/>
  <c r="AN74" i="26" s="1"/>
  <c r="AO74" i="26" a="1"/>
  <c r="AO74" i="26" s="1"/>
  <c r="AD75" i="26"/>
  <c r="AE75" i="26" s="1"/>
  <c r="AF75" i="26" s="1"/>
  <c r="AG75" i="26" s="1"/>
  <c r="AH75" i="26" s="1"/>
  <c r="AL75" i="26"/>
  <c r="AI79" i="25"/>
  <c r="AO79" i="25" a="1"/>
  <c r="AO79" i="25" s="1"/>
  <c r="AI81" i="24"/>
  <c r="AN81" i="24" a="1"/>
  <c r="AN81" i="24" s="1"/>
  <c r="AM81" i="24" a="1"/>
  <c r="AM81" i="24" s="1"/>
  <c r="AI77" i="23"/>
  <c r="AI77" i="39" l="1"/>
  <c r="AN77" i="39" a="1"/>
  <c r="AN77" i="39" s="1"/>
  <c r="AO77" i="39" a="1"/>
  <c r="AO77" i="39" s="1"/>
  <c r="AD77" i="38"/>
  <c r="AE77" i="38" s="1"/>
  <c r="AF77" i="38" s="1"/>
  <c r="AG77" i="38" s="1"/>
  <c r="AH77" i="38" s="1"/>
  <c r="AL77" i="38"/>
  <c r="AM76" i="38" a="1"/>
  <c r="AM76" i="38" s="1"/>
  <c r="AO76" i="38" a="1"/>
  <c r="AO76" i="38" s="1"/>
  <c r="AN76" i="38" a="1"/>
  <c r="AN76" i="38" s="1"/>
  <c r="AN78" i="37" a="1"/>
  <c r="AN78" i="37" s="1"/>
  <c r="AM78" i="37" a="1"/>
  <c r="AM78" i="37" s="1"/>
  <c r="AO78" i="37" a="1"/>
  <c r="AO78" i="37" s="1"/>
  <c r="AL79" i="37"/>
  <c r="AD79" i="37"/>
  <c r="AE79" i="37" s="1"/>
  <c r="AF79" i="37" s="1"/>
  <c r="AG79" i="37" s="1"/>
  <c r="AH79" i="37" s="1"/>
  <c r="AI79" i="36"/>
  <c r="AC79" i="35"/>
  <c r="AL78" i="35"/>
  <c r="AN77" i="35" a="1"/>
  <c r="AN77" i="35" s="1"/>
  <c r="AM77" i="35" a="1"/>
  <c r="AM77" i="35" s="1"/>
  <c r="AM77" i="34" a="1"/>
  <c r="AM77" i="34" s="1"/>
  <c r="AI77" i="34"/>
  <c r="AN77" i="34" a="1"/>
  <c r="AN77" i="34" s="1"/>
  <c r="AO77" i="34" a="1"/>
  <c r="AO77" i="34" s="1"/>
  <c r="AI73" i="33"/>
  <c r="AM74" i="32" a="1"/>
  <c r="AM74" i="32" s="1"/>
  <c r="AN74" i="32" a="1"/>
  <c r="AN74" i="32" s="1"/>
  <c r="AO74" i="32" a="1"/>
  <c r="AO74" i="32" s="1"/>
  <c r="AL75" i="32"/>
  <c r="AD75" i="32"/>
  <c r="AE75" i="32" s="1"/>
  <c r="AF75" i="32" s="1"/>
  <c r="AG75" i="32" s="1"/>
  <c r="AH75" i="32" s="1"/>
  <c r="AM75" i="31" a="1"/>
  <c r="AM75" i="31" s="1"/>
  <c r="AI75" i="31"/>
  <c r="AO75" i="31" s="1" a="1"/>
  <c r="AO75" i="31" s="1"/>
  <c r="AI77" i="30"/>
  <c r="AM77" i="30" s="1" a="1"/>
  <c r="AM77" i="30" s="1"/>
  <c r="AN77" i="30" a="1"/>
  <c r="AN77" i="30" s="1"/>
  <c r="AI75" i="29"/>
  <c r="AM78" i="28" a="1"/>
  <c r="AM78" i="28" s="1"/>
  <c r="AO78" i="28" a="1"/>
  <c r="AO78" i="28" s="1"/>
  <c r="AN78" i="28" a="1"/>
  <c r="AN78" i="28" s="1"/>
  <c r="AD79" i="28"/>
  <c r="AE79" i="28" s="1"/>
  <c r="AF79" i="28" s="1"/>
  <c r="AG79" i="28" s="1"/>
  <c r="AH79" i="28" s="1"/>
  <c r="AL79" i="28"/>
  <c r="AI75" i="27"/>
  <c r="AI75" i="26"/>
  <c r="AN75" i="26" a="1"/>
  <c r="AN75" i="26" s="1"/>
  <c r="AL80" i="25"/>
  <c r="AC81" i="25"/>
  <c r="AM79" i="25" a="1"/>
  <c r="AM79" i="25" s="1"/>
  <c r="AN79" i="25" a="1"/>
  <c r="AN79" i="25" s="1"/>
  <c r="AC83" i="24"/>
  <c r="AL82" i="24"/>
  <c r="AO81" i="24" a="1"/>
  <c r="AO81" i="24" s="1"/>
  <c r="AL78" i="23"/>
  <c r="AC79" i="23"/>
  <c r="AO77" i="23" a="1"/>
  <c r="AO77" i="23" s="1"/>
  <c r="AM77" i="23" a="1"/>
  <c r="AM77" i="23" s="1"/>
  <c r="AN77" i="23" a="1"/>
  <c r="AN77" i="23" s="1"/>
  <c r="AL78" i="39" l="1"/>
  <c r="AC79" i="39"/>
  <c r="AM77" i="39" a="1"/>
  <c r="AM77" i="39" s="1"/>
  <c r="AI77" i="38"/>
  <c r="AI79" i="37"/>
  <c r="AN79" i="37" s="1" a="1"/>
  <c r="AN79" i="37" s="1"/>
  <c r="AL80" i="36"/>
  <c r="AC81" i="36"/>
  <c r="AN79" i="36" a="1"/>
  <c r="AN79" i="36" s="1"/>
  <c r="AO79" i="36" a="1"/>
  <c r="AO79" i="36" s="1"/>
  <c r="AM79" i="36" a="1"/>
  <c r="AM79" i="36" s="1"/>
  <c r="AO78" i="35" a="1"/>
  <c r="AO78" i="35" s="1"/>
  <c r="AN78" i="35" a="1"/>
  <c r="AN78" i="35" s="1"/>
  <c r="AM78" i="35" a="1"/>
  <c r="AM78" i="35" s="1"/>
  <c r="AL79" i="35"/>
  <c r="AD79" i="35"/>
  <c r="AE79" i="35" s="1"/>
  <c r="AF79" i="35" s="1"/>
  <c r="AG79" i="35" s="1"/>
  <c r="AH79" i="35" s="1"/>
  <c r="AL78" i="34"/>
  <c r="AC79" i="34"/>
  <c r="AC75" i="33"/>
  <c r="AL74" i="33"/>
  <c r="AM73" i="33" a="1"/>
  <c r="AM73" i="33" s="1"/>
  <c r="AN73" i="33" a="1"/>
  <c r="AN73" i="33" s="1"/>
  <c r="AO73" i="33" a="1"/>
  <c r="AO73" i="33" s="1"/>
  <c r="AO75" i="32" a="1"/>
  <c r="AO75" i="32" s="1"/>
  <c r="AI75" i="32"/>
  <c r="AC77" i="31"/>
  <c r="AL76" i="31"/>
  <c r="AN75" i="31" a="1"/>
  <c r="AN75" i="31" s="1"/>
  <c r="AO77" i="30" a="1"/>
  <c r="AO77" i="30" s="1"/>
  <c r="AC79" i="30"/>
  <c r="AL78" i="30"/>
  <c r="AC77" i="29"/>
  <c r="AL76" i="29"/>
  <c r="AM75" i="29" a="1"/>
  <c r="AM75" i="29" s="1"/>
  <c r="AN75" i="29" a="1"/>
  <c r="AN75" i="29" s="1"/>
  <c r="AO75" i="29" a="1"/>
  <c r="AO75" i="29" s="1"/>
  <c r="AI79" i="28"/>
  <c r="AN79" i="28" a="1"/>
  <c r="AN79" i="28" s="1"/>
  <c r="AL76" i="27"/>
  <c r="AC77" i="27"/>
  <c r="AM75" i="27" a="1"/>
  <c r="AM75" i="27" s="1"/>
  <c r="AN75" i="27" a="1"/>
  <c r="AN75" i="27" s="1"/>
  <c r="AO75" i="27" a="1"/>
  <c r="AO75" i="27" s="1"/>
  <c r="AL76" i="26"/>
  <c r="AC77" i="26"/>
  <c r="AO75" i="26" a="1"/>
  <c r="AO75" i="26" s="1"/>
  <c r="AM75" i="26" a="1"/>
  <c r="AM75" i="26" s="1"/>
  <c r="AL81" i="25"/>
  <c r="AD81" i="25"/>
  <c r="AE81" i="25" s="1"/>
  <c r="AF81" i="25" s="1"/>
  <c r="AG81" i="25" s="1"/>
  <c r="AH81" i="25" s="1"/>
  <c r="AM80" i="25" a="1"/>
  <c r="AM80" i="25" s="1"/>
  <c r="AO80" i="25" a="1"/>
  <c r="AO80" i="25" s="1"/>
  <c r="AN80" i="25" a="1"/>
  <c r="AN80" i="25" s="1"/>
  <c r="AO82" i="24" a="1"/>
  <c r="AO82" i="24" s="1"/>
  <c r="AM82" i="24" a="1"/>
  <c r="AM82" i="24" s="1"/>
  <c r="AN82" i="24" a="1"/>
  <c r="AN82" i="24" s="1"/>
  <c r="AL83" i="24"/>
  <c r="AD83" i="24"/>
  <c r="AE83" i="24" s="1"/>
  <c r="AF83" i="24" s="1"/>
  <c r="AG83" i="24" s="1"/>
  <c r="AH83" i="24" s="1"/>
  <c r="AD79" i="23"/>
  <c r="AE79" i="23" s="1"/>
  <c r="AF79" i="23" s="1"/>
  <c r="AG79" i="23" s="1"/>
  <c r="AH79" i="23" s="1"/>
  <c r="AL79" i="23"/>
  <c r="AN78" i="23" a="1"/>
  <c r="AN78" i="23" s="1"/>
  <c r="AM78" i="23" a="1"/>
  <c r="AM78" i="23" s="1"/>
  <c r="AO78" i="23" a="1"/>
  <c r="AO78" i="23" s="1"/>
  <c r="AL79" i="39" l="1"/>
  <c r="AD79" i="39"/>
  <c r="AE79" i="39" s="1"/>
  <c r="AF79" i="39" s="1"/>
  <c r="AG79" i="39" s="1"/>
  <c r="AH79" i="39" s="1"/>
  <c r="AO78" i="39" a="1"/>
  <c r="AO78" i="39" s="1"/>
  <c r="AM78" i="39" a="1"/>
  <c r="AM78" i="39" s="1"/>
  <c r="AN78" i="39" a="1"/>
  <c r="AN78" i="39" s="1"/>
  <c r="AC79" i="38"/>
  <c r="AL78" i="38"/>
  <c r="AN77" i="38" a="1"/>
  <c r="AN77" i="38" s="1"/>
  <c r="AM77" i="38" a="1"/>
  <c r="AM77" i="38" s="1"/>
  <c r="AO77" i="38" a="1"/>
  <c r="AO77" i="38" s="1"/>
  <c r="AL80" i="37"/>
  <c r="AC81" i="37"/>
  <c r="AM79" i="37" a="1"/>
  <c r="AM79" i="37" s="1"/>
  <c r="AO79" i="37" a="1"/>
  <c r="AO79" i="37" s="1"/>
  <c r="AD81" i="36"/>
  <c r="AE81" i="36" s="1"/>
  <c r="AF81" i="36" s="1"/>
  <c r="AG81" i="36" s="1"/>
  <c r="AH81" i="36" s="1"/>
  <c r="AL81" i="36"/>
  <c r="AN80" i="36" a="1"/>
  <c r="AN80" i="36" s="1"/>
  <c r="AM80" i="36" a="1"/>
  <c r="AM80" i="36" s="1"/>
  <c r="AO80" i="36" a="1"/>
  <c r="AO80" i="36" s="1"/>
  <c r="AI79" i="35"/>
  <c r="AM78" i="34" a="1"/>
  <c r="AM78" i="34" s="1"/>
  <c r="AO78" i="34" a="1"/>
  <c r="AO78" i="34" s="1"/>
  <c r="AN78" i="34" a="1"/>
  <c r="AN78" i="34" s="1"/>
  <c r="AL79" i="34"/>
  <c r="AD79" i="34"/>
  <c r="AE79" i="34" s="1"/>
  <c r="AF79" i="34" s="1"/>
  <c r="AG79" i="34" s="1"/>
  <c r="AH79" i="34" s="1"/>
  <c r="AN74" i="33" a="1"/>
  <c r="AN74" i="33" s="1"/>
  <c r="AO74" i="33" a="1"/>
  <c r="AO74" i="33" s="1"/>
  <c r="AM74" i="33" a="1"/>
  <c r="AM74" i="33" s="1"/>
  <c r="AD75" i="33"/>
  <c r="AE75" i="33" s="1"/>
  <c r="AF75" i="33" s="1"/>
  <c r="AG75" i="33" s="1"/>
  <c r="AH75" i="33" s="1"/>
  <c r="AL75" i="33"/>
  <c r="AL76" i="32"/>
  <c r="AC77" i="32"/>
  <c r="AN75" i="32" a="1"/>
  <c r="AN75" i="32" s="1"/>
  <c r="AM75" i="32" a="1"/>
  <c r="AM75" i="32" s="1"/>
  <c r="AM76" i="31" a="1"/>
  <c r="AM76" i="31" s="1"/>
  <c r="AO76" i="31" a="1"/>
  <c r="AO76" i="31" s="1"/>
  <c r="AN76" i="31" a="1"/>
  <c r="AN76" i="31" s="1"/>
  <c r="AL77" i="31"/>
  <c r="AD77" i="31"/>
  <c r="AE77" i="31" s="1"/>
  <c r="AF77" i="31" s="1"/>
  <c r="AG77" i="31" s="1"/>
  <c r="AH77" i="31" s="1"/>
  <c r="AN78" i="30" a="1"/>
  <c r="AN78" i="30" s="1"/>
  <c r="AO78" i="30" a="1"/>
  <c r="AO78" i="30" s="1"/>
  <c r="AM78" i="30" a="1"/>
  <c r="AM78" i="30" s="1"/>
  <c r="AL79" i="30"/>
  <c r="AD79" i="30"/>
  <c r="AE79" i="30" s="1"/>
  <c r="AF79" i="30" s="1"/>
  <c r="AG79" i="30" s="1"/>
  <c r="AH79" i="30" s="1"/>
  <c r="AM76" i="29" a="1"/>
  <c r="AM76" i="29" s="1"/>
  <c r="AN76" i="29" a="1"/>
  <c r="AN76" i="29" s="1"/>
  <c r="AO76" i="29" a="1"/>
  <c r="AO76" i="29" s="1"/>
  <c r="AD77" i="29"/>
  <c r="AE77" i="29" s="1"/>
  <c r="AF77" i="29" s="1"/>
  <c r="AG77" i="29" s="1"/>
  <c r="AH77" i="29" s="1"/>
  <c r="AL77" i="29"/>
  <c r="AC81" i="28"/>
  <c r="AL80" i="28"/>
  <c r="AM79" i="28" a="1"/>
  <c r="AM79" i="28" s="1"/>
  <c r="AO79" i="28" a="1"/>
  <c r="AO79" i="28" s="1"/>
  <c r="AL77" i="27"/>
  <c r="AD77" i="27"/>
  <c r="AE77" i="27" s="1"/>
  <c r="AF77" i="27" s="1"/>
  <c r="AG77" i="27" s="1"/>
  <c r="AH77" i="27" s="1"/>
  <c r="AN76" i="27" a="1"/>
  <c r="AN76" i="27" s="1"/>
  <c r="AM76" i="27" a="1"/>
  <c r="AM76" i="27" s="1"/>
  <c r="AO76" i="27" a="1"/>
  <c r="AO76" i="27" s="1"/>
  <c r="AD77" i="26"/>
  <c r="AE77" i="26" s="1"/>
  <c r="AF77" i="26" s="1"/>
  <c r="AG77" i="26" s="1"/>
  <c r="AH77" i="26" s="1"/>
  <c r="AL77" i="26"/>
  <c r="AO76" i="26" a="1"/>
  <c r="AO76" i="26" s="1"/>
  <c r="AN76" i="26" a="1"/>
  <c r="AN76" i="26" s="1"/>
  <c r="AM76" i="26" a="1"/>
  <c r="AM76" i="26" s="1"/>
  <c r="AI81" i="25"/>
  <c r="AN81" i="25" a="1"/>
  <c r="AN81" i="25" s="1"/>
  <c r="AM81" i="25" a="1"/>
  <c r="AM81" i="25" s="1"/>
  <c r="AO83" i="24" a="1"/>
  <c r="AO83" i="24" s="1"/>
  <c r="AI83" i="24"/>
  <c r="AM83" i="24" a="1"/>
  <c r="AM83" i="24" s="1"/>
  <c r="AI79" i="23"/>
  <c r="AN79" i="23" a="1"/>
  <c r="AN79" i="23" s="1"/>
  <c r="AM79" i="23" a="1"/>
  <c r="AM79" i="23" s="1"/>
  <c r="AN79" i="39" l="1" a="1"/>
  <c r="AN79" i="39" s="1"/>
  <c r="AI79" i="39"/>
  <c r="AO79" i="39" a="1"/>
  <c r="AO79" i="39" s="1"/>
  <c r="AO78" i="38" a="1"/>
  <c r="AO78" i="38" s="1"/>
  <c r="AN78" i="38" a="1"/>
  <c r="AN78" i="38" s="1"/>
  <c r="AM78" i="38" a="1"/>
  <c r="AM78" i="38" s="1"/>
  <c r="AD79" i="38"/>
  <c r="AE79" i="38" s="1"/>
  <c r="AF79" i="38" s="1"/>
  <c r="AG79" i="38" s="1"/>
  <c r="AH79" i="38" s="1"/>
  <c r="AL79" i="38"/>
  <c r="AL81" i="37"/>
  <c r="AD81" i="37"/>
  <c r="AE81" i="37" s="1"/>
  <c r="AF81" i="37" s="1"/>
  <c r="AG81" i="37" s="1"/>
  <c r="AH81" i="37" s="1"/>
  <c r="AN80" i="37" a="1"/>
  <c r="AN80" i="37" s="1"/>
  <c r="AO80" i="37" a="1"/>
  <c r="AO80" i="37" s="1"/>
  <c r="AM80" i="37" a="1"/>
  <c r="AM80" i="37" s="1"/>
  <c r="AI81" i="36"/>
  <c r="AO81" i="36" s="1" a="1"/>
  <c r="AO81" i="36" s="1"/>
  <c r="AC81" i="35"/>
  <c r="AL80" i="35"/>
  <c r="AN79" i="35" a="1"/>
  <c r="AN79" i="35" s="1"/>
  <c r="AO79" i="35" a="1"/>
  <c r="AO79" i="35" s="1"/>
  <c r="AM79" i="35" a="1"/>
  <c r="AM79" i="35" s="1"/>
  <c r="AI79" i="34"/>
  <c r="AI75" i="33"/>
  <c r="AN75" i="33" a="1"/>
  <c r="AN75" i="33" s="1"/>
  <c r="AD77" i="32"/>
  <c r="AE77" i="32" s="1"/>
  <c r="AF77" i="32" s="1"/>
  <c r="AG77" i="32" s="1"/>
  <c r="AH77" i="32" s="1"/>
  <c r="AL77" i="32"/>
  <c r="AN76" i="32" a="1"/>
  <c r="AN76" i="32" s="1"/>
  <c r="AO76" i="32" a="1"/>
  <c r="AO76" i="32" s="1"/>
  <c r="AM76" i="32" a="1"/>
  <c r="AM76" i="32" s="1"/>
  <c r="AN77" i="31" a="1"/>
  <c r="AN77" i="31" s="1"/>
  <c r="AI77" i="31"/>
  <c r="AI79" i="30"/>
  <c r="AN79" i="30" a="1"/>
  <c r="AN79" i="30" s="1"/>
  <c r="AO79" i="30" a="1"/>
  <c r="AO79" i="30" s="1"/>
  <c r="AI77" i="29"/>
  <c r="AM80" i="28" a="1"/>
  <c r="AM80" i="28" s="1"/>
  <c r="AN80" i="28" a="1"/>
  <c r="AN80" i="28" s="1"/>
  <c r="AO80" i="28" a="1"/>
  <c r="AO80" i="28" s="1"/>
  <c r="AD81" i="28"/>
  <c r="AE81" i="28" s="1"/>
  <c r="AF81" i="28" s="1"/>
  <c r="AG81" i="28" s="1"/>
  <c r="AH81" i="28" s="1"/>
  <c r="AL81" i="28"/>
  <c r="AI77" i="27"/>
  <c r="AN77" i="27" a="1"/>
  <c r="AN77" i="27" s="1"/>
  <c r="AO77" i="27" a="1"/>
  <c r="AO77" i="27" s="1"/>
  <c r="AM77" i="26" a="1"/>
  <c r="AM77" i="26" s="1"/>
  <c r="AI77" i="26"/>
  <c r="AC83" i="25"/>
  <c r="AL82" i="25"/>
  <c r="AO81" i="25" a="1"/>
  <c r="AO81" i="25" s="1"/>
  <c r="AL84" i="24"/>
  <c r="AC85" i="24"/>
  <c r="AN83" i="24" a="1"/>
  <c r="AN83" i="24" s="1"/>
  <c r="AC81" i="23"/>
  <c r="AL80" i="23"/>
  <c r="AO79" i="23" a="1"/>
  <c r="AO79" i="23" s="1"/>
  <c r="AL80" i="39" l="1"/>
  <c r="AC81" i="39"/>
  <c r="AM79" i="39" a="1"/>
  <c r="AM79" i="39" s="1"/>
  <c r="AI79" i="38"/>
  <c r="AO79" i="38" a="1"/>
  <c r="AO79" i="38" s="1"/>
  <c r="AI81" i="37"/>
  <c r="AO81" i="37" a="1"/>
  <c r="AO81" i="37" s="1"/>
  <c r="AL82" i="36"/>
  <c r="AC83" i="36"/>
  <c r="AN81" i="36" a="1"/>
  <c r="AN81" i="36" s="1"/>
  <c r="AM81" i="36" a="1"/>
  <c r="AM81" i="36" s="1"/>
  <c r="AO80" i="35" a="1"/>
  <c r="AO80" i="35" s="1"/>
  <c r="AM80" i="35" a="1"/>
  <c r="AM80" i="35" s="1"/>
  <c r="AN80" i="35" a="1"/>
  <c r="AN80" i="35" s="1"/>
  <c r="AD81" i="35"/>
  <c r="AE81" i="35" s="1"/>
  <c r="AF81" i="35" s="1"/>
  <c r="AG81" i="35" s="1"/>
  <c r="AH81" i="35" s="1"/>
  <c r="AL81" i="35"/>
  <c r="AC81" i="34"/>
  <c r="AL80" i="34"/>
  <c r="AM79" i="34" a="1"/>
  <c r="AM79" i="34" s="1"/>
  <c r="AN79" i="34" a="1"/>
  <c r="AN79" i="34" s="1"/>
  <c r="AO79" i="34" a="1"/>
  <c r="AO79" i="34" s="1"/>
  <c r="AC77" i="33"/>
  <c r="AL76" i="33"/>
  <c r="AM75" i="33" a="1"/>
  <c r="AM75" i="33" s="1"/>
  <c r="AO75" i="33" a="1"/>
  <c r="AO75" i="33" s="1"/>
  <c r="AI77" i="32"/>
  <c r="AN77" i="32" a="1"/>
  <c r="AN77" i="32" s="1"/>
  <c r="AC79" i="31"/>
  <c r="AL78" i="31"/>
  <c r="AO77" i="31" a="1"/>
  <c r="AO77" i="31" s="1"/>
  <c r="AM77" i="31" a="1"/>
  <c r="AM77" i="31" s="1"/>
  <c r="AC81" i="30"/>
  <c r="AL80" i="30"/>
  <c r="AM79" i="30" a="1"/>
  <c r="AM79" i="30" s="1"/>
  <c r="AL78" i="29"/>
  <c r="AC79" i="29"/>
  <c r="AO77" i="29" a="1"/>
  <c r="AO77" i="29" s="1"/>
  <c r="AN77" i="29" a="1"/>
  <c r="AN77" i="29" s="1"/>
  <c r="AM77" i="29" a="1"/>
  <c r="AM77" i="29" s="1"/>
  <c r="AI81" i="28"/>
  <c r="AN81" i="28" s="1" a="1"/>
  <c r="AN81" i="28" s="1"/>
  <c r="AC79" i="27"/>
  <c r="AL78" i="27"/>
  <c r="AM77" i="27" a="1"/>
  <c r="AM77" i="27" s="1"/>
  <c r="AL78" i="26"/>
  <c r="AC79" i="26"/>
  <c r="AN77" i="26" a="1"/>
  <c r="AN77" i="26" s="1"/>
  <c r="AO77" i="26" a="1"/>
  <c r="AO77" i="26" s="1"/>
  <c r="AO82" i="25" a="1"/>
  <c r="AO82" i="25" s="1"/>
  <c r="AM82" i="25" a="1"/>
  <c r="AM82" i="25" s="1"/>
  <c r="AN82" i="25" a="1"/>
  <c r="AN82" i="25" s="1"/>
  <c r="AL83" i="25"/>
  <c r="AD83" i="25"/>
  <c r="AE83" i="25" s="1"/>
  <c r="AF83" i="25" s="1"/>
  <c r="AG83" i="25" s="1"/>
  <c r="AH83" i="25" s="1"/>
  <c r="AD85" i="24"/>
  <c r="AE85" i="24" s="1"/>
  <c r="AF85" i="24" s="1"/>
  <c r="AG85" i="24" s="1"/>
  <c r="AH85" i="24" s="1"/>
  <c r="AL85" i="24"/>
  <c r="AO84" i="24" a="1"/>
  <c r="AO84" i="24" s="1"/>
  <c r="AN84" i="24" a="1"/>
  <c r="AN84" i="24" s="1"/>
  <c r="AM84" i="24" a="1"/>
  <c r="AM84" i="24" s="1"/>
  <c r="AM80" i="23" a="1"/>
  <c r="AM80" i="23" s="1"/>
  <c r="AN80" i="23" a="1"/>
  <c r="AN80" i="23" s="1"/>
  <c r="AO80" i="23" a="1"/>
  <c r="AO80" i="23" s="1"/>
  <c r="AL81" i="23"/>
  <c r="AD81" i="23"/>
  <c r="AE81" i="23" s="1"/>
  <c r="AF81" i="23" s="1"/>
  <c r="AG81" i="23" s="1"/>
  <c r="AH81" i="23" s="1"/>
  <c r="AD81" i="39" l="1"/>
  <c r="AE81" i="39" s="1"/>
  <c r="AF81" i="39" s="1"/>
  <c r="AG81" i="39" s="1"/>
  <c r="AH81" i="39" s="1"/>
  <c r="AL81" i="39"/>
  <c r="AO80" i="39" a="1"/>
  <c r="AO80" i="39" s="1"/>
  <c r="AN80" i="39" a="1"/>
  <c r="AN80" i="39" s="1"/>
  <c r="AM80" i="39" a="1"/>
  <c r="AM80" i="39" s="1"/>
  <c r="AL80" i="38"/>
  <c r="AC81" i="38"/>
  <c r="AM79" i="38" a="1"/>
  <c r="AM79" i="38" s="1"/>
  <c r="AN79" i="38" a="1"/>
  <c r="AN79" i="38" s="1"/>
  <c r="AC83" i="37"/>
  <c r="AL82" i="37"/>
  <c r="AN81" i="37" a="1"/>
  <c r="AN81" i="37" s="1"/>
  <c r="AM81" i="37" a="1"/>
  <c r="AM81" i="37" s="1"/>
  <c r="AL83" i="36"/>
  <c r="AD83" i="36"/>
  <c r="AE83" i="36" s="1"/>
  <c r="AF83" i="36" s="1"/>
  <c r="AG83" i="36" s="1"/>
  <c r="AH83" i="36" s="1"/>
  <c r="AM82" i="36" a="1"/>
  <c r="AM82" i="36" s="1"/>
  <c r="AO82" i="36" a="1"/>
  <c r="AO82" i="36" s="1"/>
  <c r="AN82" i="36" a="1"/>
  <c r="AN82" i="36" s="1"/>
  <c r="AI81" i="35"/>
  <c r="AN81" i="35" a="1"/>
  <c r="AN81" i="35" s="1"/>
  <c r="AO80" i="34" a="1"/>
  <c r="AO80" i="34" s="1"/>
  <c r="AN80" i="34" a="1"/>
  <c r="AN80" i="34" s="1"/>
  <c r="AM80" i="34" a="1"/>
  <c r="AM80" i="34" s="1"/>
  <c r="AD81" i="34"/>
  <c r="AE81" i="34" s="1"/>
  <c r="AF81" i="34" s="1"/>
  <c r="AG81" i="34" s="1"/>
  <c r="AH81" i="34" s="1"/>
  <c r="AL81" i="34"/>
  <c r="AO76" i="33" a="1"/>
  <c r="AO76" i="33" s="1"/>
  <c r="AN76" i="33" a="1"/>
  <c r="AN76" i="33" s="1"/>
  <c r="AM76" i="33" a="1"/>
  <c r="AM76" i="33" s="1"/>
  <c r="AD77" i="33"/>
  <c r="AE77" i="33" s="1"/>
  <c r="AF77" i="33" s="1"/>
  <c r="AG77" i="33" s="1"/>
  <c r="AH77" i="33" s="1"/>
  <c r="AL77" i="33"/>
  <c r="AL78" i="32"/>
  <c r="AC79" i="32"/>
  <c r="AO77" i="32" a="1"/>
  <c r="AO77" i="32" s="1"/>
  <c r="AM77" i="32" a="1"/>
  <c r="AM77" i="32" s="1"/>
  <c r="AN78" i="31" a="1"/>
  <c r="AN78" i="31" s="1"/>
  <c r="AM78" i="31" a="1"/>
  <c r="AM78" i="31" s="1"/>
  <c r="AO78" i="31" a="1"/>
  <c r="AO78" i="31" s="1"/>
  <c r="AL79" i="31"/>
  <c r="AD79" i="31"/>
  <c r="AE79" i="31" s="1"/>
  <c r="AF79" i="31" s="1"/>
  <c r="AG79" i="31" s="1"/>
  <c r="AH79" i="31" s="1"/>
  <c r="AO80" i="30" a="1"/>
  <c r="AO80" i="30" s="1"/>
  <c r="AM80" i="30" a="1"/>
  <c r="AM80" i="30" s="1"/>
  <c r="AN80" i="30" a="1"/>
  <c r="AN80" i="30" s="1"/>
  <c r="AL81" i="30"/>
  <c r="AD81" i="30"/>
  <c r="AE81" i="30" s="1"/>
  <c r="AF81" i="30" s="1"/>
  <c r="AG81" i="30" s="1"/>
  <c r="AH81" i="30" s="1"/>
  <c r="AD79" i="29"/>
  <c r="AE79" i="29" s="1"/>
  <c r="AF79" i="29" s="1"/>
  <c r="AG79" i="29" s="1"/>
  <c r="AH79" i="29" s="1"/>
  <c r="AL79" i="29"/>
  <c r="AM78" i="29" a="1"/>
  <c r="AM78" i="29" s="1"/>
  <c r="AO78" i="29" a="1"/>
  <c r="AO78" i="29" s="1"/>
  <c r="AN78" i="29" a="1"/>
  <c r="AN78" i="29" s="1"/>
  <c r="AO81" i="28" a="1"/>
  <c r="AO81" i="28" s="1"/>
  <c r="AC83" i="28"/>
  <c r="AL82" i="28"/>
  <c r="AM81" i="28" a="1"/>
  <c r="AM81" i="28" s="1"/>
  <c r="AO78" i="27" a="1"/>
  <c r="AO78" i="27" s="1"/>
  <c r="AN78" i="27" a="1"/>
  <c r="AN78" i="27" s="1"/>
  <c r="AM78" i="27" a="1"/>
  <c r="AM78" i="27" s="1"/>
  <c r="AD79" i="27"/>
  <c r="AE79" i="27" s="1"/>
  <c r="AF79" i="27" s="1"/>
  <c r="AG79" i="27" s="1"/>
  <c r="AH79" i="27" s="1"/>
  <c r="AL79" i="27"/>
  <c r="AO78" i="26" a="1"/>
  <c r="AO78" i="26" s="1"/>
  <c r="AN78" i="26" a="1"/>
  <c r="AN78" i="26" s="1"/>
  <c r="AM78" i="26" a="1"/>
  <c r="AM78" i="26" s="1"/>
  <c r="AL79" i="26"/>
  <c r="AD79" i="26"/>
  <c r="AE79" i="26" s="1"/>
  <c r="AF79" i="26" s="1"/>
  <c r="AG79" i="26" s="1"/>
  <c r="AH79" i="26" s="1"/>
  <c r="AI83" i="25"/>
  <c r="AI85" i="24"/>
  <c r="AI81" i="23"/>
  <c r="AI81" i="39" l="1"/>
  <c r="AN81" i="39" a="1"/>
  <c r="AN81" i="39" s="1"/>
  <c r="AM81" i="39" a="1"/>
  <c r="AM81" i="39" s="1"/>
  <c r="AL81" i="38"/>
  <c r="AD81" i="38"/>
  <c r="AE81" i="38" s="1"/>
  <c r="AF81" i="38" s="1"/>
  <c r="AG81" i="38" s="1"/>
  <c r="AH81" i="38" s="1"/>
  <c r="AM80" i="38" a="1"/>
  <c r="AM80" i="38" s="1"/>
  <c r="AO80" i="38" a="1"/>
  <c r="AO80" i="38" s="1"/>
  <c r="AN80" i="38" a="1"/>
  <c r="AN80" i="38" s="1"/>
  <c r="AM82" i="37" a="1"/>
  <c r="AM82" i="37" s="1"/>
  <c r="AN82" i="37" a="1"/>
  <c r="AN82" i="37" s="1"/>
  <c r="AO82" i="37" a="1"/>
  <c r="AO82" i="37" s="1"/>
  <c r="AL83" i="37"/>
  <c r="AD83" i="37"/>
  <c r="AE83" i="37" s="1"/>
  <c r="AF83" i="37" s="1"/>
  <c r="AG83" i="37" s="1"/>
  <c r="AH83" i="37" s="1"/>
  <c r="AI83" i="36"/>
  <c r="AO83" i="36" s="1" a="1"/>
  <c r="AO83" i="36" s="1"/>
  <c r="AC83" i="35"/>
  <c r="AL82" i="35"/>
  <c r="AO81" i="35" a="1"/>
  <c r="AO81" i="35" s="1"/>
  <c r="AM81" i="35" a="1"/>
  <c r="AM81" i="35" s="1"/>
  <c r="AI81" i="34"/>
  <c r="AI77" i="33"/>
  <c r="AL79" i="32"/>
  <c r="AD79" i="32"/>
  <c r="AE79" i="32" s="1"/>
  <c r="AF79" i="32" s="1"/>
  <c r="AG79" i="32" s="1"/>
  <c r="AH79" i="32" s="1"/>
  <c r="AO78" i="32" a="1"/>
  <c r="AO78" i="32" s="1"/>
  <c r="AN78" i="32" a="1"/>
  <c r="AN78" i="32" s="1"/>
  <c r="AM78" i="32" a="1"/>
  <c r="AM78" i="32" s="1"/>
  <c r="AM79" i="31" a="1"/>
  <c r="AM79" i="31" s="1"/>
  <c r="AI79" i="31"/>
  <c r="AN79" i="31" a="1"/>
  <c r="AN79" i="31" s="1"/>
  <c r="AI81" i="30"/>
  <c r="AN81" i="30" a="1"/>
  <c r="AN81" i="30" s="1"/>
  <c r="AI79" i="29"/>
  <c r="AN79" i="29" a="1"/>
  <c r="AN79" i="29" s="1"/>
  <c r="AO82" i="28" a="1"/>
  <c r="AO82" i="28" s="1"/>
  <c r="AN82" i="28" a="1"/>
  <c r="AN82" i="28" s="1"/>
  <c r="AM82" i="28" a="1"/>
  <c r="AM82" i="28" s="1"/>
  <c r="AD83" i="28"/>
  <c r="AE83" i="28" s="1"/>
  <c r="AF83" i="28" s="1"/>
  <c r="AG83" i="28" s="1"/>
  <c r="AH83" i="28" s="1"/>
  <c r="AL83" i="28"/>
  <c r="AI79" i="27"/>
  <c r="AN79" i="27" s="1" a="1"/>
  <c r="AN79" i="27" s="1"/>
  <c r="AI79" i="26"/>
  <c r="AN79" i="26" s="1" a="1"/>
  <c r="AN79" i="26" s="1"/>
  <c r="AC85" i="25"/>
  <c r="AL84" i="25"/>
  <c r="AM83" i="25" a="1"/>
  <c r="AM83" i="25" s="1"/>
  <c r="AO83" i="25" a="1"/>
  <c r="AO83" i="25" s="1"/>
  <c r="AN83" i="25" a="1"/>
  <c r="AN83" i="25" s="1"/>
  <c r="AC87" i="24"/>
  <c r="AL86" i="24"/>
  <c r="AM85" i="24" a="1"/>
  <c r="AM85" i="24" s="1"/>
  <c r="AN85" i="24" a="1"/>
  <c r="AN85" i="24" s="1"/>
  <c r="AO85" i="24" a="1"/>
  <c r="AO85" i="24" s="1"/>
  <c r="AL82" i="23"/>
  <c r="AC83" i="23"/>
  <c r="AN81" i="23" a="1"/>
  <c r="AN81" i="23" s="1"/>
  <c r="AO81" i="23" a="1"/>
  <c r="AO81" i="23" s="1"/>
  <c r="AM81" i="23" a="1"/>
  <c r="AM81" i="23" s="1"/>
  <c r="AC83" i="39" l="1"/>
  <c r="AL82" i="39"/>
  <c r="AO81" i="39" a="1"/>
  <c r="AO81" i="39" s="1"/>
  <c r="AI81" i="38"/>
  <c r="AM81" i="38" a="1"/>
  <c r="AM81" i="38" s="1"/>
  <c r="AI83" i="37"/>
  <c r="AN83" i="37" a="1"/>
  <c r="AN83" i="37" s="1"/>
  <c r="AM83" i="37" a="1"/>
  <c r="AM83" i="37" s="1"/>
  <c r="AL84" i="36"/>
  <c r="AC85" i="36"/>
  <c r="AN83" i="36" a="1"/>
  <c r="AN83" i="36" s="1"/>
  <c r="AM83" i="36" a="1"/>
  <c r="AM83" i="36" s="1"/>
  <c r="AN82" i="35" a="1"/>
  <c r="AN82" i="35" s="1"/>
  <c r="AO82" i="35" a="1"/>
  <c r="AO82" i="35" s="1"/>
  <c r="AM82" i="35" a="1"/>
  <c r="AM82" i="35" s="1"/>
  <c r="AL83" i="35"/>
  <c r="AD83" i="35"/>
  <c r="AE83" i="35" s="1"/>
  <c r="AF83" i="35" s="1"/>
  <c r="AG83" i="35" s="1"/>
  <c r="AH83" i="35" s="1"/>
  <c r="AC83" i="34"/>
  <c r="AL82" i="34"/>
  <c r="AM81" i="34" a="1"/>
  <c r="AM81" i="34" s="1"/>
  <c r="AO81" i="34" a="1"/>
  <c r="AO81" i="34" s="1"/>
  <c r="AN81" i="34" a="1"/>
  <c r="AN81" i="34" s="1"/>
  <c r="AC79" i="33"/>
  <c r="AL78" i="33"/>
  <c r="AN77" i="33" a="1"/>
  <c r="AN77" i="33" s="1"/>
  <c r="AO77" i="33" a="1"/>
  <c r="AO77" i="33" s="1"/>
  <c r="AM77" i="33" a="1"/>
  <c r="AM77" i="33" s="1"/>
  <c r="AI79" i="32"/>
  <c r="AO79" i="32" a="1"/>
  <c r="AO79" i="32" s="1"/>
  <c r="AC81" i="31"/>
  <c r="AL80" i="31"/>
  <c r="AO79" i="31" a="1"/>
  <c r="AO79" i="31" s="1"/>
  <c r="AL82" i="30"/>
  <c r="AC83" i="30"/>
  <c r="AO81" i="30" a="1"/>
  <c r="AO81" i="30" s="1"/>
  <c r="AM81" i="30" a="1"/>
  <c r="AM81" i="30" s="1"/>
  <c r="AC81" i="29"/>
  <c r="AL80" i="29"/>
  <c r="AM79" i="29" a="1"/>
  <c r="AM79" i="29" s="1"/>
  <c r="AO79" i="29" a="1"/>
  <c r="AO79" i="29" s="1"/>
  <c r="AI83" i="28"/>
  <c r="AL80" i="27"/>
  <c r="AC81" i="27"/>
  <c r="AM79" i="27" a="1"/>
  <c r="AM79" i="27" s="1"/>
  <c r="AO79" i="27" a="1"/>
  <c r="AO79" i="27" s="1"/>
  <c r="AM79" i="26" a="1"/>
  <c r="AM79" i="26" s="1"/>
  <c r="AC81" i="26"/>
  <c r="AL80" i="26"/>
  <c r="AO79" i="26" a="1"/>
  <c r="AO79" i="26" s="1"/>
  <c r="AM84" i="25" a="1"/>
  <c r="AM84" i="25" s="1"/>
  <c r="AO84" i="25" a="1"/>
  <c r="AO84" i="25" s="1"/>
  <c r="AN84" i="25" a="1"/>
  <c r="AN84" i="25" s="1"/>
  <c r="AL85" i="25"/>
  <c r="AD85" i="25"/>
  <c r="AE85" i="25" s="1"/>
  <c r="AF85" i="25" s="1"/>
  <c r="AG85" i="25" s="1"/>
  <c r="AH85" i="25" s="1"/>
  <c r="AM86" i="24" a="1"/>
  <c r="AM86" i="24" s="1"/>
  <c r="AO86" i="24" a="1"/>
  <c r="AO86" i="24" s="1"/>
  <c r="AN86" i="24" a="1"/>
  <c r="AN86" i="24" s="1"/>
  <c r="AL87" i="24"/>
  <c r="AD87" i="24"/>
  <c r="AE87" i="24" s="1"/>
  <c r="AF87" i="24" s="1"/>
  <c r="AG87" i="24" s="1"/>
  <c r="AH87" i="24" s="1"/>
  <c r="AD83" i="23"/>
  <c r="AE83" i="23" s="1"/>
  <c r="AF83" i="23" s="1"/>
  <c r="AG83" i="23" s="1"/>
  <c r="AH83" i="23" s="1"/>
  <c r="AL83" i="23"/>
  <c r="AN82" i="23" a="1"/>
  <c r="AN82" i="23" s="1"/>
  <c r="AM82" i="23" a="1"/>
  <c r="AM82" i="23" s="1"/>
  <c r="AO82" i="23" a="1"/>
  <c r="AO82" i="23" s="1"/>
  <c r="AO82" i="39" l="1" a="1"/>
  <c r="AO82" i="39" s="1"/>
  <c r="AN82" i="39" a="1"/>
  <c r="AN82" i="39" s="1"/>
  <c r="AM82" i="39" a="1"/>
  <c r="AM82" i="39" s="1"/>
  <c r="AL83" i="39"/>
  <c r="AD83" i="39"/>
  <c r="AE83" i="39" s="1"/>
  <c r="AF83" i="39" s="1"/>
  <c r="AG83" i="39" s="1"/>
  <c r="AH83" i="39" s="1"/>
  <c r="AC83" i="38"/>
  <c r="AL82" i="38"/>
  <c r="AO81" i="38" a="1"/>
  <c r="AO81" i="38" s="1"/>
  <c r="AN81" i="38" a="1"/>
  <c r="AN81" i="38" s="1"/>
  <c r="AL84" i="37"/>
  <c r="AC85" i="37"/>
  <c r="AO83" i="37" a="1"/>
  <c r="AO83" i="37" s="1"/>
  <c r="AD85" i="36"/>
  <c r="AE85" i="36" s="1"/>
  <c r="AF85" i="36" s="1"/>
  <c r="AG85" i="36" s="1"/>
  <c r="AH85" i="36" s="1"/>
  <c r="AL85" i="36"/>
  <c r="AN84" i="36" a="1"/>
  <c r="AN84" i="36" s="1"/>
  <c r="AO84" i="36" a="1"/>
  <c r="AO84" i="36" s="1"/>
  <c r="AM84" i="36" a="1"/>
  <c r="AM84" i="36" s="1"/>
  <c r="AN83" i="35" a="1"/>
  <c r="AN83" i="35" s="1"/>
  <c r="AI83" i="35"/>
  <c r="AO82" i="34" a="1"/>
  <c r="AO82" i="34" s="1"/>
  <c r="AN82" i="34" a="1"/>
  <c r="AN82" i="34" s="1"/>
  <c r="AM82" i="34" a="1"/>
  <c r="AM82" i="34" s="1"/>
  <c r="AD83" i="34"/>
  <c r="AE83" i="34" s="1"/>
  <c r="AF83" i="34" s="1"/>
  <c r="AG83" i="34" s="1"/>
  <c r="AH83" i="34" s="1"/>
  <c r="AL83" i="34"/>
  <c r="AM78" i="33" a="1"/>
  <c r="AM78" i="33" s="1"/>
  <c r="AO78" i="33" a="1"/>
  <c r="AO78" i="33" s="1"/>
  <c r="AN78" i="33" a="1"/>
  <c r="AN78" i="33" s="1"/>
  <c r="AL79" i="33"/>
  <c r="AD79" i="33"/>
  <c r="AE79" i="33" s="1"/>
  <c r="AF79" i="33" s="1"/>
  <c r="AG79" i="33" s="1"/>
  <c r="AH79" i="33" s="1"/>
  <c r="AL80" i="32"/>
  <c r="AC81" i="32"/>
  <c r="AN79" i="32" a="1"/>
  <c r="AN79" i="32" s="1"/>
  <c r="AM79" i="32" a="1"/>
  <c r="AM79" i="32" s="1"/>
  <c r="AN80" i="31" a="1"/>
  <c r="AN80" i="31" s="1"/>
  <c r="AM80" i="31" a="1"/>
  <c r="AM80" i="31" s="1"/>
  <c r="AO80" i="31" a="1"/>
  <c r="AO80" i="31" s="1"/>
  <c r="AL81" i="31"/>
  <c r="AD81" i="31"/>
  <c r="AE81" i="31" s="1"/>
  <c r="AF81" i="31" s="1"/>
  <c r="AG81" i="31" s="1"/>
  <c r="AH81" i="31" s="1"/>
  <c r="AL83" i="30"/>
  <c r="AD83" i="30"/>
  <c r="AE83" i="30" s="1"/>
  <c r="AF83" i="30" s="1"/>
  <c r="AG83" i="30" s="1"/>
  <c r="AH83" i="30" s="1"/>
  <c r="AN82" i="30" a="1"/>
  <c r="AN82" i="30" s="1"/>
  <c r="AM82" i="30" a="1"/>
  <c r="AM82" i="30" s="1"/>
  <c r="AO82" i="30" a="1"/>
  <c r="AO82" i="30" s="1"/>
  <c r="AN80" i="29" a="1"/>
  <c r="AN80" i="29" s="1"/>
  <c r="AM80" i="29" a="1"/>
  <c r="AM80" i="29" s="1"/>
  <c r="AO80" i="29" a="1"/>
  <c r="AO80" i="29" s="1"/>
  <c r="AL81" i="29"/>
  <c r="AD81" i="29"/>
  <c r="AE81" i="29" s="1"/>
  <c r="AF81" i="29" s="1"/>
  <c r="AG81" i="29" s="1"/>
  <c r="AH81" i="29" s="1"/>
  <c r="AL84" i="28"/>
  <c r="AC85" i="28"/>
  <c r="AO83" i="28" a="1"/>
  <c r="AO83" i="28" s="1"/>
  <c r="AN83" i="28" a="1"/>
  <c r="AN83" i="28" s="1"/>
  <c r="AM83" i="28" a="1"/>
  <c r="AM83" i="28" s="1"/>
  <c r="AL81" i="27"/>
  <c r="AD81" i="27"/>
  <c r="AE81" i="27" s="1"/>
  <c r="AF81" i="27" s="1"/>
  <c r="AG81" i="27" s="1"/>
  <c r="AH81" i="27" s="1"/>
  <c r="AO80" i="27" a="1"/>
  <c r="AO80" i="27" s="1"/>
  <c r="AM80" i="27" a="1"/>
  <c r="AM80" i="27" s="1"/>
  <c r="AN80" i="27" a="1"/>
  <c r="AN80" i="27" s="1"/>
  <c r="AL81" i="26"/>
  <c r="AD81" i="26"/>
  <c r="AE81" i="26" s="1"/>
  <c r="AF81" i="26" s="1"/>
  <c r="AG81" i="26" s="1"/>
  <c r="AH81" i="26" s="1"/>
  <c r="AN80" i="26" a="1"/>
  <c r="AN80" i="26" s="1"/>
  <c r="AM80" i="26" a="1"/>
  <c r="AM80" i="26" s="1"/>
  <c r="AO80" i="26" a="1"/>
  <c r="AO80" i="26" s="1"/>
  <c r="AI85" i="25"/>
  <c r="AI87" i="24"/>
  <c r="AN87" i="24" a="1"/>
  <c r="AN87" i="24" s="1"/>
  <c r="AI83" i="23"/>
  <c r="AN83" i="23" a="1"/>
  <c r="AN83" i="23" s="1"/>
  <c r="AI83" i="39" l="1"/>
  <c r="AO82" i="38" a="1"/>
  <c r="AO82" i="38" s="1"/>
  <c r="AN82" i="38" a="1"/>
  <c r="AN82" i="38" s="1"/>
  <c r="AM82" i="38" a="1"/>
  <c r="AM82" i="38" s="1"/>
  <c r="AL83" i="38"/>
  <c r="AD83" i="38"/>
  <c r="AE83" i="38" s="1"/>
  <c r="AF83" i="38" s="1"/>
  <c r="AG83" i="38" s="1"/>
  <c r="AH83" i="38" s="1"/>
  <c r="AL85" i="37"/>
  <c r="AD85" i="37"/>
  <c r="AE85" i="37" s="1"/>
  <c r="AF85" i="37" s="1"/>
  <c r="AG85" i="37" s="1"/>
  <c r="AH85" i="37" s="1"/>
  <c r="AN84" i="37" a="1"/>
  <c r="AN84" i="37" s="1"/>
  <c r="AO84" i="37" a="1"/>
  <c r="AO84" i="37" s="1"/>
  <c r="AM84" i="37" a="1"/>
  <c r="AM84" i="37" s="1"/>
  <c r="AI85" i="36"/>
  <c r="AN85" i="36" a="1"/>
  <c r="AN85" i="36" s="1"/>
  <c r="AO85" i="36" a="1"/>
  <c r="AO85" i="36" s="1"/>
  <c r="AC85" i="35"/>
  <c r="AL84" i="35"/>
  <c r="AO83" i="35" a="1"/>
  <c r="AO83" i="35" s="1"/>
  <c r="AM83" i="35" a="1"/>
  <c r="AM83" i="35" s="1"/>
  <c r="AI83" i="34"/>
  <c r="AI79" i="33"/>
  <c r="AN79" i="33" a="1"/>
  <c r="AN79" i="33" s="1"/>
  <c r="AD81" i="32"/>
  <c r="AE81" i="32" s="1"/>
  <c r="AF81" i="32" s="1"/>
  <c r="AG81" i="32" s="1"/>
  <c r="AH81" i="32" s="1"/>
  <c r="AL81" i="32"/>
  <c r="AO80" i="32" a="1"/>
  <c r="AO80" i="32" s="1"/>
  <c r="AN80" i="32" a="1"/>
  <c r="AN80" i="32" s="1"/>
  <c r="AM80" i="32" a="1"/>
  <c r="AM80" i="32" s="1"/>
  <c r="AN81" i="31" a="1"/>
  <c r="AN81" i="31" s="1"/>
  <c r="AI81" i="31"/>
  <c r="AM81" i="31" a="1"/>
  <c r="AM81" i="31" s="1"/>
  <c r="AI83" i="30"/>
  <c r="AI81" i="29"/>
  <c r="AN81" i="29" s="1" a="1"/>
  <c r="AN81" i="29" s="1"/>
  <c r="AL85" i="28"/>
  <c r="AD85" i="28"/>
  <c r="AE85" i="28" s="1"/>
  <c r="AF85" i="28" s="1"/>
  <c r="AG85" i="28" s="1"/>
  <c r="AH85" i="28" s="1"/>
  <c r="AM84" i="28" a="1"/>
  <c r="AM84" i="28" s="1"/>
  <c r="AO84" i="28" a="1"/>
  <c r="AO84" i="28" s="1"/>
  <c r="AN84" i="28" a="1"/>
  <c r="AN84" i="28" s="1"/>
  <c r="AI81" i="27"/>
  <c r="AN81" i="27" a="1"/>
  <c r="AN81" i="27" s="1"/>
  <c r="AI81" i="26"/>
  <c r="AO81" i="26" a="1"/>
  <c r="AO81" i="26" s="1"/>
  <c r="AL86" i="25"/>
  <c r="AC87" i="25"/>
  <c r="AN85" i="25" a="1"/>
  <c r="AN85" i="25" s="1"/>
  <c r="AO85" i="25" a="1"/>
  <c r="AO85" i="25" s="1"/>
  <c r="AM85" i="25" a="1"/>
  <c r="AM85" i="25" s="1"/>
  <c r="AL88" i="24"/>
  <c r="AC89" i="24"/>
  <c r="AM87" i="24" a="1"/>
  <c r="AM87" i="24" s="1"/>
  <c r="AO87" i="24" a="1"/>
  <c r="AO87" i="24" s="1"/>
  <c r="AL84" i="23"/>
  <c r="AC85" i="23"/>
  <c r="AM83" i="23" a="1"/>
  <c r="AM83" i="23" s="1"/>
  <c r="AO83" i="23" a="1"/>
  <c r="AO83" i="23" s="1"/>
  <c r="AL84" i="39" l="1"/>
  <c r="AC85" i="39"/>
  <c r="AM83" i="39" a="1"/>
  <c r="AM83" i="39" s="1"/>
  <c r="AN83" i="39" a="1"/>
  <c r="AN83" i="39" s="1"/>
  <c r="AO83" i="39" a="1"/>
  <c r="AO83" i="39" s="1"/>
  <c r="AI83" i="38"/>
  <c r="AI85" i="37"/>
  <c r="AN85" i="37" a="1"/>
  <c r="AN85" i="37" s="1"/>
  <c r="AC87" i="36"/>
  <c r="AL86" i="36"/>
  <c r="AM85" i="36" a="1"/>
  <c r="AM85" i="36" s="1"/>
  <c r="AN84" i="35" a="1"/>
  <c r="AN84" i="35" s="1"/>
  <c r="AM84" i="35" a="1"/>
  <c r="AM84" i="35" s="1"/>
  <c r="AO84" i="35" a="1"/>
  <c r="AO84" i="35" s="1"/>
  <c r="AL85" i="35"/>
  <c r="AD85" i="35"/>
  <c r="AE85" i="35" s="1"/>
  <c r="AF85" i="35" s="1"/>
  <c r="AG85" i="35" s="1"/>
  <c r="AH85" i="35" s="1"/>
  <c r="AC85" i="34"/>
  <c r="AL84" i="34"/>
  <c r="AO83" i="34" a="1"/>
  <c r="AO83" i="34" s="1"/>
  <c r="AM83" i="34" a="1"/>
  <c r="AM83" i="34" s="1"/>
  <c r="AN83" i="34" a="1"/>
  <c r="AN83" i="34" s="1"/>
  <c r="AC81" i="33"/>
  <c r="AL80" i="33"/>
  <c r="AO79" i="33" a="1"/>
  <c r="AO79" i="33" s="1"/>
  <c r="AM79" i="33" a="1"/>
  <c r="AM79" i="33" s="1"/>
  <c r="AI81" i="32"/>
  <c r="AN81" i="32" a="1"/>
  <c r="AN81" i="32" s="1"/>
  <c r="AO81" i="32" a="1"/>
  <c r="AO81" i="32" s="1"/>
  <c r="AC83" i="31"/>
  <c r="AL82" i="31"/>
  <c r="AO81" i="31" a="1"/>
  <c r="AO81" i="31" s="1"/>
  <c r="AL84" i="30"/>
  <c r="AC85" i="30"/>
  <c r="AO83" i="30" a="1"/>
  <c r="AO83" i="30" s="1"/>
  <c r="AN83" i="30" a="1"/>
  <c r="AN83" i="30" s="1"/>
  <c r="AM83" i="30" a="1"/>
  <c r="AM83" i="30" s="1"/>
  <c r="AC83" i="29"/>
  <c r="AL82" i="29"/>
  <c r="AM81" i="29" a="1"/>
  <c r="AM81" i="29" s="1"/>
  <c r="AO81" i="29" a="1"/>
  <c r="AO81" i="29" s="1"/>
  <c r="AI85" i="28"/>
  <c r="AN85" i="28" s="1" a="1"/>
  <c r="AN85" i="28" s="1"/>
  <c r="AL82" i="27"/>
  <c r="AC83" i="27"/>
  <c r="AM81" i="27" a="1"/>
  <c r="AM81" i="27" s="1"/>
  <c r="AO81" i="27" a="1"/>
  <c r="AO81" i="27" s="1"/>
  <c r="AC83" i="26"/>
  <c r="AL82" i="26"/>
  <c r="AM81" i="26" a="1"/>
  <c r="AM81" i="26" s="1"/>
  <c r="AN81" i="26" a="1"/>
  <c r="AN81" i="26" s="1"/>
  <c r="AL87" i="25"/>
  <c r="AD87" i="25"/>
  <c r="AE87" i="25" s="1"/>
  <c r="AF87" i="25" s="1"/>
  <c r="AG87" i="25" s="1"/>
  <c r="AH87" i="25" s="1"/>
  <c r="AO86" i="25" a="1"/>
  <c r="AO86" i="25" s="1"/>
  <c r="AN86" i="25" a="1"/>
  <c r="AN86" i="25" s="1"/>
  <c r="AM86" i="25" a="1"/>
  <c r="AM86" i="25" s="1"/>
  <c r="AO88" i="24" a="1"/>
  <c r="AO88" i="24" s="1"/>
  <c r="AN88" i="24" a="1"/>
  <c r="AN88" i="24" s="1"/>
  <c r="AM88" i="24" a="1"/>
  <c r="AM88" i="24" s="1"/>
  <c r="AD89" i="24"/>
  <c r="AE89" i="24" s="1"/>
  <c r="AF89" i="24" s="1"/>
  <c r="AG89" i="24" s="1"/>
  <c r="AH89" i="24" s="1"/>
  <c r="AL89" i="24"/>
  <c r="AD85" i="23"/>
  <c r="AE85" i="23" s="1"/>
  <c r="AF85" i="23" s="1"/>
  <c r="AG85" i="23" s="1"/>
  <c r="AH85" i="23" s="1"/>
  <c r="AL85" i="23"/>
  <c r="AO84" i="23" a="1"/>
  <c r="AO84" i="23" s="1"/>
  <c r="AN84" i="23" a="1"/>
  <c r="AN84" i="23" s="1"/>
  <c r="AM84" i="23" a="1"/>
  <c r="AM84" i="23" s="1"/>
  <c r="AD85" i="39" l="1"/>
  <c r="AE85" i="39" s="1"/>
  <c r="AF85" i="39" s="1"/>
  <c r="AG85" i="39" s="1"/>
  <c r="AH85" i="39" s="1"/>
  <c r="AL85" i="39"/>
  <c r="AN84" i="39" a="1"/>
  <c r="AN84" i="39" s="1"/>
  <c r="AM84" i="39" a="1"/>
  <c r="AM84" i="39" s="1"/>
  <c r="AO84" i="39" a="1"/>
  <c r="AO84" i="39" s="1"/>
  <c r="AL84" i="38"/>
  <c r="AC85" i="38"/>
  <c r="AN83" i="38" a="1"/>
  <c r="AN83" i="38" s="1"/>
  <c r="AM83" i="38" a="1"/>
  <c r="AM83" i="38" s="1"/>
  <c r="AO83" i="38" a="1"/>
  <c r="AO83" i="38" s="1"/>
  <c r="AC87" i="37"/>
  <c r="AL86" i="37"/>
  <c r="AM85" i="37" a="1"/>
  <c r="AM85" i="37" s="1"/>
  <c r="AO85" i="37" a="1"/>
  <c r="AO85" i="37" s="1"/>
  <c r="AO86" i="36" a="1"/>
  <c r="AO86" i="36" s="1"/>
  <c r="AM86" i="36" a="1"/>
  <c r="AM86" i="36" s="1"/>
  <c r="AN86" i="36" a="1"/>
  <c r="AN86" i="36" s="1"/>
  <c r="AL87" i="36"/>
  <c r="AD87" i="36"/>
  <c r="AE87" i="36" s="1"/>
  <c r="AF87" i="36" s="1"/>
  <c r="AG87" i="36" s="1"/>
  <c r="AH87" i="36" s="1"/>
  <c r="AI85" i="35"/>
  <c r="AO85" i="35" s="1" a="1"/>
  <c r="AO85" i="35" s="1"/>
  <c r="AO84" i="34" a="1"/>
  <c r="AO84" i="34" s="1"/>
  <c r="AM84" i="34" a="1"/>
  <c r="AM84" i="34" s="1"/>
  <c r="AN84" i="34" a="1"/>
  <c r="AN84" i="34" s="1"/>
  <c r="AD85" i="34"/>
  <c r="AE85" i="34" s="1"/>
  <c r="AF85" i="34" s="1"/>
  <c r="AG85" i="34" s="1"/>
  <c r="AH85" i="34" s="1"/>
  <c r="AL85" i="34"/>
  <c r="AO80" i="33" a="1"/>
  <c r="AO80" i="33" s="1"/>
  <c r="AN80" i="33" a="1"/>
  <c r="AN80" i="33" s="1"/>
  <c r="AM80" i="33" a="1"/>
  <c r="AM80" i="33" s="1"/>
  <c r="AL81" i="33"/>
  <c r="AD81" i="33"/>
  <c r="AE81" i="33" s="1"/>
  <c r="AF81" i="33" s="1"/>
  <c r="AG81" i="33" s="1"/>
  <c r="AH81" i="33" s="1"/>
  <c r="AC83" i="32"/>
  <c r="AL82" i="32"/>
  <c r="AM81" i="32" a="1"/>
  <c r="AM81" i="32" s="1"/>
  <c r="AM82" i="31" a="1"/>
  <c r="AM82" i="31" s="1"/>
  <c r="AN82" i="31" a="1"/>
  <c r="AN82" i="31" s="1"/>
  <c r="AO82" i="31" a="1"/>
  <c r="AO82" i="31" s="1"/>
  <c r="AL83" i="31"/>
  <c r="AD83" i="31"/>
  <c r="AE83" i="31" s="1"/>
  <c r="AF83" i="31" s="1"/>
  <c r="AG83" i="31" s="1"/>
  <c r="AH83" i="31" s="1"/>
  <c r="AL85" i="30"/>
  <c r="AD85" i="30"/>
  <c r="AE85" i="30" s="1"/>
  <c r="AF85" i="30" s="1"/>
  <c r="AG85" i="30" s="1"/>
  <c r="AH85" i="30" s="1"/>
  <c r="AN84" i="30" a="1"/>
  <c r="AN84" i="30" s="1"/>
  <c r="AM84" i="30" a="1"/>
  <c r="AM84" i="30" s="1"/>
  <c r="AO84" i="30" a="1"/>
  <c r="AO84" i="30" s="1"/>
  <c r="AO82" i="29" a="1"/>
  <c r="AO82" i="29" s="1"/>
  <c r="AN82" i="29" a="1"/>
  <c r="AN82" i="29" s="1"/>
  <c r="AM82" i="29" a="1"/>
  <c r="AM82" i="29" s="1"/>
  <c r="AL83" i="29"/>
  <c r="AD83" i="29"/>
  <c r="AE83" i="29" s="1"/>
  <c r="AF83" i="29" s="1"/>
  <c r="AG83" i="29" s="1"/>
  <c r="AH83" i="29" s="1"/>
  <c r="AC87" i="28"/>
  <c r="AL86" i="28"/>
  <c r="AO85" i="28" a="1"/>
  <c r="AO85" i="28" s="1"/>
  <c r="AM85" i="28" a="1"/>
  <c r="AM85" i="28" s="1"/>
  <c r="AL83" i="27"/>
  <c r="AD83" i="27"/>
  <c r="AE83" i="27" s="1"/>
  <c r="AF83" i="27" s="1"/>
  <c r="AG83" i="27" s="1"/>
  <c r="AH83" i="27" s="1"/>
  <c r="AO82" i="27" a="1"/>
  <c r="AO82" i="27" s="1"/>
  <c r="AM82" i="27" a="1"/>
  <c r="AM82" i="27" s="1"/>
  <c r="AN82" i="27" a="1"/>
  <c r="AN82" i="27" s="1"/>
  <c r="AO82" i="26" a="1"/>
  <c r="AO82" i="26" s="1"/>
  <c r="AN82" i="26" a="1"/>
  <c r="AN82" i="26" s="1"/>
  <c r="AM82" i="26" a="1"/>
  <c r="AM82" i="26" s="1"/>
  <c r="AD83" i="26"/>
  <c r="AE83" i="26" s="1"/>
  <c r="AF83" i="26" s="1"/>
  <c r="AG83" i="26" s="1"/>
  <c r="AH83" i="26" s="1"/>
  <c r="AL83" i="26"/>
  <c r="AI87" i="25"/>
  <c r="AN87" i="25" a="1"/>
  <c r="AN87" i="25" s="1"/>
  <c r="AI89" i="24"/>
  <c r="AN89" i="24" a="1"/>
  <c r="AN89" i="24" s="1"/>
  <c r="AI85" i="23"/>
  <c r="AN85" i="23" a="1"/>
  <c r="AN85" i="23" s="1"/>
  <c r="AI85" i="39" l="1"/>
  <c r="AD85" i="38"/>
  <c r="AE85" i="38" s="1"/>
  <c r="AF85" i="38" s="1"/>
  <c r="AG85" i="38" s="1"/>
  <c r="AH85" i="38" s="1"/>
  <c r="AL85" i="38"/>
  <c r="AO84" i="38" a="1"/>
  <c r="AO84" i="38" s="1"/>
  <c r="AN84" i="38" a="1"/>
  <c r="AN84" i="38" s="1"/>
  <c r="AM84" i="38" a="1"/>
  <c r="AM84" i="38" s="1"/>
  <c r="AN86" i="37" a="1"/>
  <c r="AN86" i="37" s="1"/>
  <c r="AM86" i="37" a="1"/>
  <c r="AM86" i="37" s="1"/>
  <c r="AO86" i="37" a="1"/>
  <c r="AO86" i="37" s="1"/>
  <c r="AL87" i="37"/>
  <c r="AD87" i="37"/>
  <c r="AE87" i="37" s="1"/>
  <c r="AF87" i="37" s="1"/>
  <c r="AG87" i="37" s="1"/>
  <c r="AH87" i="37" s="1"/>
  <c r="AI87" i="36"/>
  <c r="AN87" i="36" a="1"/>
  <c r="AN87" i="36" s="1"/>
  <c r="AM87" i="36" a="1"/>
  <c r="AM87" i="36" s="1"/>
  <c r="AL86" i="35"/>
  <c r="AC87" i="35"/>
  <c r="AN85" i="35" a="1"/>
  <c r="AN85" i="35" s="1"/>
  <c r="AM85" i="35" a="1"/>
  <c r="AM85" i="35" s="1"/>
  <c r="AO85" i="34" a="1"/>
  <c r="AO85" i="34" s="1"/>
  <c r="AN85" i="34" a="1"/>
  <c r="AN85" i="34" s="1"/>
  <c r="AI85" i="34"/>
  <c r="AM85" i="34" a="1"/>
  <c r="AM85" i="34" s="1"/>
  <c r="AI81" i="33"/>
  <c r="AN81" i="33" a="1"/>
  <c r="AN81" i="33" s="1"/>
  <c r="AO82" i="32" a="1"/>
  <c r="AO82" i="32" s="1"/>
  <c r="AM82" i="32" a="1"/>
  <c r="AM82" i="32" s="1"/>
  <c r="AN82" i="32" a="1"/>
  <c r="AN82" i="32" s="1"/>
  <c r="AL83" i="32"/>
  <c r="AD83" i="32"/>
  <c r="AE83" i="32" s="1"/>
  <c r="AF83" i="32" s="1"/>
  <c r="AG83" i="32" s="1"/>
  <c r="AH83" i="32" s="1"/>
  <c r="AM83" i="31" a="1"/>
  <c r="AM83" i="31" s="1"/>
  <c r="AI83" i="31"/>
  <c r="AN83" i="31" a="1"/>
  <c r="AN83" i="31" s="1"/>
  <c r="AI85" i="30"/>
  <c r="AM85" i="30" s="1" a="1"/>
  <c r="AM85" i="30" s="1"/>
  <c r="AO83" i="29" a="1"/>
  <c r="AO83" i="29" s="1"/>
  <c r="AI83" i="29"/>
  <c r="AN83" i="29" a="1"/>
  <c r="AN83" i="29" s="1"/>
  <c r="AM83" i="29" a="1"/>
  <c r="AM83" i="29" s="1"/>
  <c r="AO86" i="28" a="1"/>
  <c r="AO86" i="28" s="1"/>
  <c r="AN86" i="28" a="1"/>
  <c r="AN86" i="28" s="1"/>
  <c r="AM86" i="28" a="1"/>
  <c r="AM86" i="28" s="1"/>
  <c r="AL87" i="28"/>
  <c r="AD87" i="28"/>
  <c r="AE87" i="28" s="1"/>
  <c r="AF87" i="28" s="1"/>
  <c r="AG87" i="28" s="1"/>
  <c r="AH87" i="28" s="1"/>
  <c r="AI83" i="27"/>
  <c r="AM83" i="27" s="1" a="1"/>
  <c r="AM83" i="27" s="1"/>
  <c r="AI83" i="26"/>
  <c r="AC89" i="25"/>
  <c r="AL88" i="25"/>
  <c r="AM87" i="25" a="1"/>
  <c r="AM87" i="25" s="1"/>
  <c r="AO87" i="25" a="1"/>
  <c r="AO87" i="25" s="1"/>
  <c r="AC93" i="24"/>
  <c r="AL90" i="24"/>
  <c r="AC91" i="24"/>
  <c r="AO89" i="24" a="1"/>
  <c r="AO89" i="24" s="1"/>
  <c r="AM89" i="24" a="1"/>
  <c r="AM89" i="24" s="1"/>
  <c r="AC87" i="23"/>
  <c r="AL86" i="23"/>
  <c r="AO85" i="23" a="1"/>
  <c r="AO85" i="23" s="1"/>
  <c r="AM85" i="23" a="1"/>
  <c r="AM85" i="23" s="1"/>
  <c r="AL86" i="39" l="1"/>
  <c r="AC87" i="39"/>
  <c r="AM85" i="39" a="1"/>
  <c r="AM85" i="39" s="1"/>
  <c r="AO85" i="39" a="1"/>
  <c r="AO85" i="39" s="1"/>
  <c r="AN85" i="39" a="1"/>
  <c r="AN85" i="39" s="1"/>
  <c r="AI85" i="38"/>
  <c r="AN85" i="38" s="1" a="1"/>
  <c r="AN85" i="38" s="1"/>
  <c r="AI87" i="37"/>
  <c r="AN87" i="37" a="1"/>
  <c r="AN87" i="37" s="1"/>
  <c r="AL88" i="36"/>
  <c r="AC89" i="36"/>
  <c r="AO87" i="36" a="1"/>
  <c r="AO87" i="36" s="1"/>
  <c r="AL87" i="35"/>
  <c r="AD87" i="35"/>
  <c r="AE87" i="35" s="1"/>
  <c r="AF87" i="35" s="1"/>
  <c r="AG87" i="35" s="1"/>
  <c r="AH87" i="35" s="1"/>
  <c r="AO86" i="35" a="1"/>
  <c r="AO86" i="35" s="1"/>
  <c r="AM86" i="35" a="1"/>
  <c r="AM86" i="35" s="1"/>
  <c r="AN86" i="35" a="1"/>
  <c r="AN86" i="35" s="1"/>
  <c r="AL86" i="34"/>
  <c r="AC87" i="34"/>
  <c r="AL82" i="33"/>
  <c r="AC83" i="33"/>
  <c r="AM81" i="33" a="1"/>
  <c r="AM81" i="33" s="1"/>
  <c r="AO81" i="33" a="1"/>
  <c r="AO81" i="33" s="1"/>
  <c r="AM83" i="32" a="1"/>
  <c r="AM83" i="32" s="1"/>
  <c r="AI83" i="32"/>
  <c r="AN83" i="32" s="1" a="1"/>
  <c r="AN83" i="32" s="1"/>
  <c r="AL84" i="31"/>
  <c r="AC85" i="31"/>
  <c r="AO83" i="31" a="1"/>
  <c r="AO83" i="31" s="1"/>
  <c r="AL86" i="30"/>
  <c r="AC87" i="30"/>
  <c r="AN85" i="30" a="1"/>
  <c r="AN85" i="30" s="1"/>
  <c r="AO85" i="30" a="1"/>
  <c r="AO85" i="30" s="1"/>
  <c r="AC85" i="29"/>
  <c r="AL84" i="29"/>
  <c r="AI87" i="28"/>
  <c r="AO87" i="28" a="1"/>
  <c r="AO87" i="28" s="1"/>
  <c r="AC85" i="27"/>
  <c r="AL84" i="27"/>
  <c r="AO83" i="27" a="1"/>
  <c r="AO83" i="27" s="1"/>
  <c r="AN83" i="27" a="1"/>
  <c r="AN83" i="27" s="1"/>
  <c r="AL84" i="26"/>
  <c r="AC85" i="26"/>
  <c r="AM83" i="26" a="1"/>
  <c r="AM83" i="26" s="1"/>
  <c r="AN83" i="26" a="1"/>
  <c r="AN83" i="26" s="1"/>
  <c r="AO83" i="26" a="1"/>
  <c r="AO83" i="26" s="1"/>
  <c r="AO88" i="25" a="1"/>
  <c r="AO88" i="25" s="1"/>
  <c r="AN88" i="25" a="1"/>
  <c r="AN88" i="25" s="1"/>
  <c r="AM88" i="25" a="1"/>
  <c r="AM88" i="25" s="1"/>
  <c r="AD89" i="25"/>
  <c r="AE89" i="25" s="1"/>
  <c r="AF89" i="25" s="1"/>
  <c r="AG89" i="25" s="1"/>
  <c r="AH89" i="25" s="1"/>
  <c r="AL89" i="25"/>
  <c r="AL91" i="24"/>
  <c r="AD91" i="24"/>
  <c r="AE91" i="24" s="1"/>
  <c r="AF91" i="24" s="1"/>
  <c r="AG91" i="24" s="1"/>
  <c r="AH91" i="24" s="1"/>
  <c r="AO90" i="24" a="1"/>
  <c r="AO90" i="24" s="1"/>
  <c r="AN90" i="24" a="1"/>
  <c r="AN90" i="24" s="1"/>
  <c r="AM90" i="24" a="1"/>
  <c r="AM90" i="24" s="1"/>
  <c r="AL93" i="24"/>
  <c r="AD93" i="24"/>
  <c r="AE93" i="24" s="1"/>
  <c r="AF93" i="24" s="1"/>
  <c r="AG93" i="24" s="1"/>
  <c r="AH93" i="24" s="1"/>
  <c r="AO86" i="23" a="1"/>
  <c r="AO86" i="23" s="1"/>
  <c r="AM86" i="23" a="1"/>
  <c r="AM86" i="23" s="1"/>
  <c r="AN86" i="23" a="1"/>
  <c r="AN86" i="23" s="1"/>
  <c r="AL87" i="23"/>
  <c r="AD87" i="23"/>
  <c r="AE87" i="23" s="1"/>
  <c r="AF87" i="23" s="1"/>
  <c r="AG87" i="23" s="1"/>
  <c r="AH87" i="23" s="1"/>
  <c r="AL87" i="39" l="1"/>
  <c r="AD87" i="39"/>
  <c r="AE87" i="39" s="1"/>
  <c r="AF87" i="39" s="1"/>
  <c r="AG87" i="39" s="1"/>
  <c r="AH87" i="39" s="1"/>
  <c r="AM86" i="39" a="1"/>
  <c r="AM86" i="39" s="1"/>
  <c r="AN86" i="39" a="1"/>
  <c r="AN86" i="39" s="1"/>
  <c r="AO86" i="39" a="1"/>
  <c r="AO86" i="39" s="1"/>
  <c r="AL86" i="38"/>
  <c r="AC87" i="38"/>
  <c r="AO85" i="38" a="1"/>
  <c r="AO85" i="38" s="1"/>
  <c r="AM85" i="38" a="1"/>
  <c r="AM85" i="38" s="1"/>
  <c r="AC89" i="37"/>
  <c r="AL88" i="37"/>
  <c r="AO87" i="37" a="1"/>
  <c r="AO87" i="37" s="1"/>
  <c r="AM87" i="37" a="1"/>
  <c r="AM87" i="37" s="1"/>
  <c r="AL89" i="36"/>
  <c r="AD89" i="36"/>
  <c r="AE89" i="36" s="1"/>
  <c r="AF89" i="36" s="1"/>
  <c r="AG89" i="36" s="1"/>
  <c r="AH89" i="36" s="1"/>
  <c r="AN88" i="36" a="1"/>
  <c r="AN88" i="36" s="1"/>
  <c r="AM88" i="36" a="1"/>
  <c r="AM88" i="36" s="1"/>
  <c r="AO88" i="36" a="1"/>
  <c r="AO88" i="36" s="1"/>
  <c r="AI87" i="35"/>
  <c r="AO87" i="35" a="1"/>
  <c r="AO87" i="35" s="1"/>
  <c r="AM87" i="35" a="1"/>
  <c r="AM87" i="35" s="1"/>
  <c r="AD87" i="34"/>
  <c r="AE87" i="34" s="1"/>
  <c r="AF87" i="34" s="1"/>
  <c r="AG87" i="34" s="1"/>
  <c r="AH87" i="34" s="1"/>
  <c r="AL87" i="34"/>
  <c r="AO86" i="34" a="1"/>
  <c r="AO86" i="34" s="1"/>
  <c r="AN86" i="34" a="1"/>
  <c r="AN86" i="34" s="1"/>
  <c r="AM86" i="34" a="1"/>
  <c r="AM86" i="34" s="1"/>
  <c r="AL83" i="33"/>
  <c r="AD83" i="33"/>
  <c r="AE83" i="33" s="1"/>
  <c r="AF83" i="33" s="1"/>
  <c r="AG83" i="33" s="1"/>
  <c r="AH83" i="33" s="1"/>
  <c r="AN82" i="33" a="1"/>
  <c r="AN82" i="33" s="1"/>
  <c r="AO82" i="33" a="1"/>
  <c r="AO82" i="33" s="1"/>
  <c r="AM82" i="33" a="1"/>
  <c r="AM82" i="33" s="1"/>
  <c r="AC85" i="32"/>
  <c r="AL84" i="32"/>
  <c r="AO83" i="32" a="1"/>
  <c r="AO83" i="32" s="1"/>
  <c r="AD85" i="31"/>
  <c r="AE85" i="31" s="1"/>
  <c r="AF85" i="31" s="1"/>
  <c r="AG85" i="31" s="1"/>
  <c r="AH85" i="31" s="1"/>
  <c r="AL85" i="31"/>
  <c r="AN84" i="31" a="1"/>
  <c r="AN84" i="31" s="1"/>
  <c r="AO84" i="31" a="1"/>
  <c r="AO84" i="31" s="1"/>
  <c r="AM84" i="31" a="1"/>
  <c r="AM84" i="31" s="1"/>
  <c r="AL87" i="30"/>
  <c r="AD87" i="30"/>
  <c r="AE87" i="30" s="1"/>
  <c r="AF87" i="30" s="1"/>
  <c r="AG87" i="30" s="1"/>
  <c r="AH87" i="30" s="1"/>
  <c r="AO86" i="30" a="1"/>
  <c r="AO86" i="30" s="1"/>
  <c r="AN86" i="30" a="1"/>
  <c r="AN86" i="30" s="1"/>
  <c r="AM86" i="30" a="1"/>
  <c r="AM86" i="30" s="1"/>
  <c r="AM84" i="29" a="1"/>
  <c r="AM84" i="29" s="1"/>
  <c r="AO84" i="29" a="1"/>
  <c r="AO84" i="29" s="1"/>
  <c r="AN84" i="29" a="1"/>
  <c r="AN84" i="29" s="1"/>
  <c r="AL85" i="29"/>
  <c r="AD85" i="29"/>
  <c r="AE85" i="29" s="1"/>
  <c r="AF85" i="29" s="1"/>
  <c r="AG85" i="29" s="1"/>
  <c r="AH85" i="29" s="1"/>
  <c r="AC89" i="28"/>
  <c r="AL88" i="28"/>
  <c r="AM87" i="28" a="1"/>
  <c r="AM87" i="28" s="1"/>
  <c r="AN87" i="28" a="1"/>
  <c r="AN87" i="28" s="1"/>
  <c r="AN84" i="27" a="1"/>
  <c r="AN84" i="27" s="1"/>
  <c r="AM84" i="27" a="1"/>
  <c r="AM84" i="27" s="1"/>
  <c r="AO84" i="27" a="1"/>
  <c r="AO84" i="27" s="1"/>
  <c r="AD85" i="27"/>
  <c r="AE85" i="27" s="1"/>
  <c r="AF85" i="27" s="1"/>
  <c r="AG85" i="27" s="1"/>
  <c r="AH85" i="27" s="1"/>
  <c r="AL85" i="27"/>
  <c r="AL85" i="26"/>
  <c r="AD85" i="26"/>
  <c r="AE85" i="26" s="1"/>
  <c r="AF85" i="26" s="1"/>
  <c r="AG85" i="26" s="1"/>
  <c r="AH85" i="26" s="1"/>
  <c r="AN84" i="26" a="1"/>
  <c r="AN84" i="26" s="1"/>
  <c r="AO84" i="26" a="1"/>
  <c r="AO84" i="26" s="1"/>
  <c r="AM84" i="26" a="1"/>
  <c r="AM84" i="26" s="1"/>
  <c r="AI89" i="25"/>
  <c r="AO89" i="25" s="1" a="1"/>
  <c r="AO89" i="25" s="1"/>
  <c r="AM89" i="25" a="1"/>
  <c r="AM89" i="25" s="1"/>
  <c r="AI93" i="24"/>
  <c r="AN93" i="24" s="1" a="1"/>
  <c r="AN93" i="24" s="1"/>
  <c r="AO93" i="24" a="1"/>
  <c r="AO93" i="24" s="1"/>
  <c r="AI91" i="24"/>
  <c r="AN91" i="24" a="1"/>
  <c r="AN91" i="24" s="1"/>
  <c r="AM91" i="24" a="1"/>
  <c r="AM91" i="24" s="1"/>
  <c r="AI87" i="23"/>
  <c r="AO87" i="23" a="1"/>
  <c r="AO87" i="23" s="1"/>
  <c r="AI87" i="39" l="1"/>
  <c r="AM87" i="39" a="1"/>
  <c r="AM87" i="39" s="1"/>
  <c r="AL87" i="38"/>
  <c r="AD87" i="38"/>
  <c r="AE87" i="38" s="1"/>
  <c r="AF87" i="38" s="1"/>
  <c r="AG87" i="38" s="1"/>
  <c r="AH87" i="38" s="1"/>
  <c r="AN86" i="38" a="1"/>
  <c r="AN86" i="38" s="1"/>
  <c r="AM86" i="38" a="1"/>
  <c r="AM86" i="38" s="1"/>
  <c r="AO86" i="38" a="1"/>
  <c r="AO86" i="38" s="1"/>
  <c r="AO88" i="37" a="1"/>
  <c r="AO88" i="37" s="1"/>
  <c r="AN88" i="37" a="1"/>
  <c r="AN88" i="37" s="1"/>
  <c r="AM88" i="37" a="1"/>
  <c r="AM88" i="37" s="1"/>
  <c r="AD89" i="37"/>
  <c r="AE89" i="37" s="1"/>
  <c r="AF89" i="37" s="1"/>
  <c r="AG89" i="37" s="1"/>
  <c r="AH89" i="37" s="1"/>
  <c r="AL89" i="37"/>
  <c r="AI89" i="36"/>
  <c r="AM89" i="36" a="1"/>
  <c r="AM89" i="36" s="1"/>
  <c r="AC89" i="35"/>
  <c r="AL88" i="35"/>
  <c r="AN87" i="35" a="1"/>
  <c r="AN87" i="35" s="1"/>
  <c r="AO87" i="34" a="1"/>
  <c r="AO87" i="34" s="1"/>
  <c r="AN87" i="34" a="1"/>
  <c r="AN87" i="34" s="1"/>
  <c r="AI87" i="34"/>
  <c r="AI83" i="33"/>
  <c r="AM83" i="33" a="1"/>
  <c r="AM83" i="33" s="1"/>
  <c r="AO84" i="32" a="1"/>
  <c r="AO84" i="32" s="1"/>
  <c r="AM84" i="32" a="1"/>
  <c r="AM84" i="32" s="1"/>
  <c r="AN84" i="32" a="1"/>
  <c r="AN84" i="32" s="1"/>
  <c r="AD85" i="32"/>
  <c r="AE85" i="32" s="1"/>
  <c r="AF85" i="32" s="1"/>
  <c r="AG85" i="32" s="1"/>
  <c r="AH85" i="32" s="1"/>
  <c r="AL85" i="32"/>
  <c r="AI85" i="31"/>
  <c r="AN85" i="31" a="1"/>
  <c r="AN85" i="31" s="1"/>
  <c r="AO85" i="31" a="1"/>
  <c r="AO85" i="31" s="1"/>
  <c r="AM87" i="30" a="1"/>
  <c r="AM87" i="30" s="1"/>
  <c r="AI87" i="30"/>
  <c r="AN87" i="30" a="1"/>
  <c r="AN87" i="30" s="1"/>
  <c r="AI85" i="29"/>
  <c r="AN88" i="28" a="1"/>
  <c r="AN88" i="28" s="1"/>
  <c r="AO88" i="28" a="1"/>
  <c r="AO88" i="28" s="1"/>
  <c r="AM88" i="28" a="1"/>
  <c r="AM88" i="28" s="1"/>
  <c r="AD89" i="28"/>
  <c r="AE89" i="28" s="1"/>
  <c r="AF89" i="28" s="1"/>
  <c r="AG89" i="28" s="1"/>
  <c r="AH89" i="28" s="1"/>
  <c r="AL89" i="28"/>
  <c r="AI85" i="27"/>
  <c r="AN85" i="27" a="1"/>
  <c r="AN85" i="27" s="1"/>
  <c r="AI85" i="26"/>
  <c r="AM85" i="26" a="1"/>
  <c r="AM85" i="26" s="1"/>
  <c r="AO85" i="26" a="1"/>
  <c r="AO85" i="26" s="1"/>
  <c r="AL90" i="25"/>
  <c r="AC93" i="25"/>
  <c r="AC91" i="25"/>
  <c r="AN89" i="25" a="1"/>
  <c r="AN89" i="25" s="1"/>
  <c r="AL92" i="24"/>
  <c r="AO91" i="24" a="1"/>
  <c r="AO91" i="24" s="1"/>
  <c r="AL94" i="24"/>
  <c r="AC95" i="24"/>
  <c r="AM93" i="24" a="1"/>
  <c r="AM93" i="24" s="1"/>
  <c r="AL88" i="23"/>
  <c r="AC89" i="23"/>
  <c r="AM87" i="23" a="1"/>
  <c r="AM87" i="23" s="1"/>
  <c r="AN87" i="23" a="1"/>
  <c r="AN87" i="23" s="1"/>
  <c r="AC89" i="39" l="1"/>
  <c r="AL88" i="39"/>
  <c r="AN87" i="39" a="1"/>
  <c r="AN87" i="39" s="1"/>
  <c r="AO87" i="39" a="1"/>
  <c r="AO87" i="39" s="1"/>
  <c r="AI87" i="38"/>
  <c r="AN87" i="38" a="1"/>
  <c r="AN87" i="38" s="1"/>
  <c r="AI89" i="37"/>
  <c r="AL90" i="36"/>
  <c r="AC93" i="36"/>
  <c r="AC91" i="36"/>
  <c r="AO89" i="36" a="1"/>
  <c r="AO89" i="36" s="1"/>
  <c r="AN89" i="36" a="1"/>
  <c r="AN89" i="36" s="1"/>
  <c r="AO88" i="35" a="1"/>
  <c r="AO88" i="35" s="1"/>
  <c r="AN88" i="35" a="1"/>
  <c r="AN88" i="35" s="1"/>
  <c r="AM88" i="35" a="1"/>
  <c r="AM88" i="35" s="1"/>
  <c r="AL89" i="35"/>
  <c r="AD89" i="35"/>
  <c r="AE89" i="35" s="1"/>
  <c r="AF89" i="35" s="1"/>
  <c r="AG89" i="35" s="1"/>
  <c r="AH89" i="35" s="1"/>
  <c r="AL88" i="34"/>
  <c r="AC89" i="34"/>
  <c r="AM87" i="34" a="1"/>
  <c r="AM87" i="34" s="1"/>
  <c r="AC85" i="33"/>
  <c r="AL84" i="33"/>
  <c r="AN83" i="33" a="1"/>
  <c r="AN83" i="33" s="1"/>
  <c r="AO83" i="33" a="1"/>
  <c r="AO83" i="33" s="1"/>
  <c r="AI85" i="32"/>
  <c r="AL86" i="31"/>
  <c r="AC87" i="31"/>
  <c r="AM85" i="31" a="1"/>
  <c r="AM85" i="31" s="1"/>
  <c r="AC89" i="30"/>
  <c r="AL88" i="30"/>
  <c r="AO87" i="30" a="1"/>
  <c r="AO87" i="30" s="1"/>
  <c r="AL86" i="29"/>
  <c r="AC87" i="29"/>
  <c r="AM85" i="29" a="1"/>
  <c r="AM85" i="29" s="1"/>
  <c r="AO85" i="29" a="1"/>
  <c r="AO85" i="29" s="1"/>
  <c r="AN85" i="29" a="1"/>
  <c r="AN85" i="29" s="1"/>
  <c r="AI89" i="28"/>
  <c r="AN89" i="28" a="1"/>
  <c r="AN89" i="28" s="1"/>
  <c r="AM89" i="28" a="1"/>
  <c r="AM89" i="28" s="1"/>
  <c r="AL86" i="27"/>
  <c r="AC87" i="27"/>
  <c r="AO85" i="27" a="1"/>
  <c r="AO85" i="27" s="1"/>
  <c r="AM85" i="27" a="1"/>
  <c r="AM85" i="27" s="1"/>
  <c r="AL86" i="26"/>
  <c r="AC87" i="26"/>
  <c r="AN85" i="26" a="1"/>
  <c r="AN85" i="26" s="1"/>
  <c r="AD91" i="25"/>
  <c r="AE91" i="25" s="1"/>
  <c r="AF91" i="25" s="1"/>
  <c r="AG91" i="25" s="1"/>
  <c r="AH91" i="25" s="1"/>
  <c r="AL91" i="25"/>
  <c r="AL93" i="25"/>
  <c r="AD93" i="25"/>
  <c r="AE93" i="25" s="1"/>
  <c r="AF93" i="25" s="1"/>
  <c r="AG93" i="25" s="1"/>
  <c r="AH93" i="25" s="1"/>
  <c r="AO90" i="25" a="1"/>
  <c r="AO90" i="25" s="1"/>
  <c r="AN90" i="25" a="1"/>
  <c r="AN90" i="25" s="1"/>
  <c r="AM90" i="25" a="1"/>
  <c r="AM90" i="25" s="1"/>
  <c r="AL95" i="24"/>
  <c r="AD95" i="24"/>
  <c r="AE95" i="24" s="1"/>
  <c r="AF95" i="24" s="1"/>
  <c r="AG95" i="24" s="1"/>
  <c r="AH95" i="24" s="1"/>
  <c r="AN94" i="24" a="1"/>
  <c r="AN94" i="24" s="1"/>
  <c r="AM94" i="24" a="1"/>
  <c r="AM94" i="24" s="1"/>
  <c r="AO94" i="24" a="1"/>
  <c r="AO94" i="24" s="1"/>
  <c r="AO92" i="24" a="1"/>
  <c r="AO92" i="24" s="1"/>
  <c r="AM92" i="24" a="1"/>
  <c r="AM92" i="24" s="1"/>
  <c r="AN92" i="24" a="1"/>
  <c r="AN92" i="24" s="1"/>
  <c r="AD89" i="23"/>
  <c r="AE89" i="23" s="1"/>
  <c r="AF89" i="23" s="1"/>
  <c r="AG89" i="23" s="1"/>
  <c r="AH89" i="23" s="1"/>
  <c r="AL89" i="23"/>
  <c r="AN88" i="23" a="1"/>
  <c r="AN88" i="23" s="1"/>
  <c r="AO88" i="23" a="1"/>
  <c r="AO88" i="23" s="1"/>
  <c r="AM88" i="23" a="1"/>
  <c r="AM88" i="23" s="1"/>
  <c r="AO88" i="39" l="1" a="1"/>
  <c r="AO88" i="39" s="1"/>
  <c r="AN88" i="39" a="1"/>
  <c r="AN88" i="39" s="1"/>
  <c r="AM88" i="39" a="1"/>
  <c r="AM88" i="39" s="1"/>
  <c r="AD89" i="39"/>
  <c r="AE89" i="39" s="1"/>
  <c r="AF89" i="39" s="1"/>
  <c r="AG89" i="39" s="1"/>
  <c r="AH89" i="39" s="1"/>
  <c r="AL89" i="39"/>
  <c r="AC89" i="38"/>
  <c r="AL88" i="38"/>
  <c r="AM87" i="38" a="1"/>
  <c r="AM87" i="38" s="1"/>
  <c r="AO87" i="38" a="1"/>
  <c r="AO87" i="38" s="1"/>
  <c r="AC91" i="37"/>
  <c r="AC93" i="37"/>
  <c r="AL90" i="37"/>
  <c r="AM89" i="37" a="1"/>
  <c r="AM89" i="37" s="1"/>
  <c r="AO89" i="37" a="1"/>
  <c r="AO89" i="37" s="1"/>
  <c r="AN89" i="37" a="1"/>
  <c r="AN89" i="37" s="1"/>
  <c r="AD91" i="36"/>
  <c r="AE91" i="36" s="1"/>
  <c r="AF91" i="36" s="1"/>
  <c r="AG91" i="36" s="1"/>
  <c r="AH91" i="36" s="1"/>
  <c r="AL91" i="36"/>
  <c r="AD93" i="36"/>
  <c r="AE93" i="36" s="1"/>
  <c r="AF93" i="36" s="1"/>
  <c r="AG93" i="36" s="1"/>
  <c r="AH93" i="36" s="1"/>
  <c r="AL93" i="36"/>
  <c r="AM90" i="36" a="1"/>
  <c r="AM90" i="36" s="1"/>
  <c r="AO90" i="36" a="1"/>
  <c r="AO90" i="36" s="1"/>
  <c r="AN90" i="36" a="1"/>
  <c r="AN90" i="36" s="1"/>
  <c r="AI89" i="35"/>
  <c r="AL89" i="34"/>
  <c r="AD89" i="34"/>
  <c r="AE89" i="34" s="1"/>
  <c r="AF89" i="34" s="1"/>
  <c r="AG89" i="34" s="1"/>
  <c r="AH89" i="34" s="1"/>
  <c r="AO88" i="34" a="1"/>
  <c r="AO88" i="34" s="1"/>
  <c r="AN88" i="34" a="1"/>
  <c r="AN88" i="34" s="1"/>
  <c r="AM88" i="34" a="1"/>
  <c r="AM88" i="34" s="1"/>
  <c r="AO84" i="33" a="1"/>
  <c r="AO84" i="33" s="1"/>
  <c r="AN84" i="33" a="1"/>
  <c r="AN84" i="33" s="1"/>
  <c r="AM84" i="33" a="1"/>
  <c r="AM84" i="33" s="1"/>
  <c r="AD85" i="33"/>
  <c r="AE85" i="33" s="1"/>
  <c r="AF85" i="33" s="1"/>
  <c r="AG85" i="33" s="1"/>
  <c r="AH85" i="33" s="1"/>
  <c r="AL85" i="33"/>
  <c r="AC87" i="32"/>
  <c r="AL86" i="32"/>
  <c r="AO85" i="32" a="1"/>
  <c r="AO85" i="32" s="1"/>
  <c r="AM85" i="32" a="1"/>
  <c r="AM85" i="32" s="1"/>
  <c r="AN85" i="32" a="1"/>
  <c r="AN85" i="32" s="1"/>
  <c r="AD87" i="31"/>
  <c r="AE87" i="31" s="1"/>
  <c r="AF87" i="31" s="1"/>
  <c r="AG87" i="31" s="1"/>
  <c r="AH87" i="31" s="1"/>
  <c r="AL87" i="31"/>
  <c r="AO86" i="31" a="1"/>
  <c r="AO86" i="31" s="1"/>
  <c r="AN86" i="31" a="1"/>
  <c r="AN86" i="31" s="1"/>
  <c r="AM86" i="31" a="1"/>
  <c r="AM86" i="31" s="1"/>
  <c r="AM88" i="30" a="1"/>
  <c r="AM88" i="30" s="1"/>
  <c r="AN88" i="30" a="1"/>
  <c r="AN88" i="30" s="1"/>
  <c r="AO88" i="30" a="1"/>
  <c r="AO88" i="30" s="1"/>
  <c r="AL89" i="30"/>
  <c r="AD89" i="30"/>
  <c r="AE89" i="30" s="1"/>
  <c r="AF89" i="30" s="1"/>
  <c r="AG89" i="30" s="1"/>
  <c r="AH89" i="30" s="1"/>
  <c r="AL87" i="29"/>
  <c r="AD87" i="29"/>
  <c r="AE87" i="29" s="1"/>
  <c r="AF87" i="29" s="1"/>
  <c r="AG87" i="29" s="1"/>
  <c r="AH87" i="29" s="1"/>
  <c r="AM86" i="29" a="1"/>
  <c r="AM86" i="29" s="1"/>
  <c r="AO86" i="29" a="1"/>
  <c r="AO86" i="29" s="1"/>
  <c r="AN86" i="29" a="1"/>
  <c r="AN86" i="29" s="1"/>
  <c r="AL90" i="28"/>
  <c r="AC93" i="28"/>
  <c r="AC91" i="28"/>
  <c r="AO89" i="28" a="1"/>
  <c r="AO89" i="28" s="1"/>
  <c r="AD87" i="27"/>
  <c r="AE87" i="27" s="1"/>
  <c r="AF87" i="27" s="1"/>
  <c r="AG87" i="27" s="1"/>
  <c r="AH87" i="27" s="1"/>
  <c r="AL87" i="27"/>
  <c r="AN86" i="27" a="1"/>
  <c r="AN86" i="27" s="1"/>
  <c r="AO86" i="27" a="1"/>
  <c r="AO86" i="27" s="1"/>
  <c r="AM86" i="27" a="1"/>
  <c r="AM86" i="27" s="1"/>
  <c r="AD87" i="26"/>
  <c r="AE87" i="26" s="1"/>
  <c r="AF87" i="26" s="1"/>
  <c r="AG87" i="26" s="1"/>
  <c r="AH87" i="26" s="1"/>
  <c r="AL87" i="26"/>
  <c r="AN86" i="26" a="1"/>
  <c r="AN86" i="26" s="1"/>
  <c r="AO86" i="26" a="1"/>
  <c r="AO86" i="26" s="1"/>
  <c r="AM86" i="26" a="1"/>
  <c r="AM86" i="26" s="1"/>
  <c r="AO93" i="25" a="1"/>
  <c r="AO93" i="25" s="1"/>
  <c r="AI93" i="25"/>
  <c r="AM93" i="25" a="1"/>
  <c r="AM93" i="25" s="1"/>
  <c r="AI91" i="25"/>
  <c r="AL92" i="25" s="1"/>
  <c r="AN91" i="25" a="1"/>
  <c r="AN91" i="25" s="1"/>
  <c r="AI95" i="24"/>
  <c r="AN95" i="24" s="1" a="1"/>
  <c r="AN95" i="24" s="1"/>
  <c r="AM95" i="24" a="1"/>
  <c r="AM95" i="24" s="1"/>
  <c r="AI89" i="23"/>
  <c r="AI89" i="39" l="1"/>
  <c r="AN89" i="39" a="1"/>
  <c r="AN89" i="39" s="1"/>
  <c r="AO89" i="39" a="1"/>
  <c r="AO89" i="39" s="1"/>
  <c r="AM88" i="38" a="1"/>
  <c r="AM88" i="38" s="1"/>
  <c r="AO88" i="38" a="1"/>
  <c r="AO88" i="38" s="1"/>
  <c r="AN88" i="38" a="1"/>
  <c r="AN88" i="38" s="1"/>
  <c r="AD89" i="38"/>
  <c r="AE89" i="38" s="1"/>
  <c r="AF89" i="38" s="1"/>
  <c r="AG89" i="38" s="1"/>
  <c r="AH89" i="38" s="1"/>
  <c r="AL89" i="38"/>
  <c r="AN90" i="37" a="1"/>
  <c r="AN90" i="37" s="1"/>
  <c r="AM90" i="37" a="1"/>
  <c r="AM90" i="37" s="1"/>
  <c r="AO90" i="37" a="1"/>
  <c r="AO90" i="37" s="1"/>
  <c r="AD93" i="37"/>
  <c r="AE93" i="37" s="1"/>
  <c r="AF93" i="37" s="1"/>
  <c r="AG93" i="37" s="1"/>
  <c r="AH93" i="37" s="1"/>
  <c r="AL93" i="37"/>
  <c r="AL91" i="37"/>
  <c r="AD91" i="37"/>
  <c r="AE91" i="37" s="1"/>
  <c r="AF91" i="37" s="1"/>
  <c r="AG91" i="37" s="1"/>
  <c r="AH91" i="37" s="1"/>
  <c r="AI93" i="36"/>
  <c r="AN93" i="36" a="1"/>
  <c r="AN93" i="36" s="1"/>
  <c r="AO93" i="36" a="1"/>
  <c r="AO93" i="36" s="1"/>
  <c r="AI91" i="36"/>
  <c r="AL92" i="36" s="1"/>
  <c r="AL90" i="35"/>
  <c r="AC93" i="35"/>
  <c r="AC91" i="35"/>
  <c r="AN89" i="35" a="1"/>
  <c r="AN89" i="35" s="1"/>
  <c r="AO89" i="35" a="1"/>
  <c r="AO89" i="35" s="1"/>
  <c r="AM89" i="35" a="1"/>
  <c r="AM89" i="35" s="1"/>
  <c r="AN89" i="34" a="1"/>
  <c r="AN89" i="34" s="1"/>
  <c r="AI89" i="34"/>
  <c r="AM89" i="34" a="1"/>
  <c r="AM89" i="34" s="1"/>
  <c r="AO89" i="34" a="1"/>
  <c r="AO89" i="34" s="1"/>
  <c r="AI85" i="33"/>
  <c r="AN85" i="33" s="1" a="1"/>
  <c r="AN85" i="33" s="1"/>
  <c r="AN86" i="32" a="1"/>
  <c r="AN86" i="32" s="1"/>
  <c r="AM86" i="32" a="1"/>
  <c r="AM86" i="32" s="1"/>
  <c r="AO86" i="32" a="1"/>
  <c r="AO86" i="32" s="1"/>
  <c r="AL87" i="32"/>
  <c r="AD87" i="32"/>
  <c r="AE87" i="32" s="1"/>
  <c r="AF87" i="32" s="1"/>
  <c r="AG87" i="32" s="1"/>
  <c r="AH87" i="32" s="1"/>
  <c r="AM87" i="31" a="1"/>
  <c r="AM87" i="31" s="1"/>
  <c r="AI87" i="31"/>
  <c r="AO87" i="31" a="1"/>
  <c r="AO87" i="31" s="1"/>
  <c r="AI89" i="30"/>
  <c r="AO89" i="30" a="1"/>
  <c r="AO89" i="30" s="1"/>
  <c r="AI87" i="29"/>
  <c r="AN87" i="29" a="1"/>
  <c r="AN87" i="29" s="1"/>
  <c r="AM87" i="29" a="1"/>
  <c r="AM87" i="29" s="1"/>
  <c r="AL91" i="28"/>
  <c r="AD91" i="28"/>
  <c r="AE91" i="28" s="1"/>
  <c r="AF91" i="28" s="1"/>
  <c r="AG91" i="28" s="1"/>
  <c r="AH91" i="28" s="1"/>
  <c r="AD93" i="28"/>
  <c r="AE93" i="28" s="1"/>
  <c r="AF93" i="28" s="1"/>
  <c r="AG93" i="28" s="1"/>
  <c r="AH93" i="28" s="1"/>
  <c r="AL93" i="28"/>
  <c r="AM90" i="28" a="1"/>
  <c r="AM90" i="28" s="1"/>
  <c r="AN90" i="28" a="1"/>
  <c r="AN90" i="28" s="1"/>
  <c r="AO90" i="28" a="1"/>
  <c r="AO90" i="28" s="1"/>
  <c r="AI87" i="27"/>
  <c r="AN87" i="27" s="1" a="1"/>
  <c r="AN87" i="27" s="1"/>
  <c r="AI87" i="26"/>
  <c r="AN87" i="26" s="1" a="1"/>
  <c r="AN87" i="26" s="1"/>
  <c r="AM87" i="26" a="1"/>
  <c r="AM87" i="26" s="1"/>
  <c r="AM92" i="25" a="1"/>
  <c r="AM92" i="25" s="1"/>
  <c r="AO92" i="25" a="1"/>
  <c r="AO92" i="25" s="1"/>
  <c r="AN92" i="25" a="1"/>
  <c r="AN92" i="25" s="1"/>
  <c r="AO91" i="25" a="1"/>
  <c r="AO91" i="25" s="1"/>
  <c r="AM91" i="25" a="1"/>
  <c r="AM91" i="25" s="1"/>
  <c r="AC95" i="25"/>
  <c r="AL94" i="25"/>
  <c r="AN93" i="25" a="1"/>
  <c r="AN93" i="25" s="1"/>
  <c r="AL96" i="24"/>
  <c r="M105" i="24"/>
  <c r="AO95" i="24" a="1"/>
  <c r="AO95" i="24" s="1"/>
  <c r="AC91" i="23"/>
  <c r="AL90" i="23"/>
  <c r="AC93" i="23"/>
  <c r="AM89" i="23" a="1"/>
  <c r="AM89" i="23" s="1"/>
  <c r="AN89" i="23" a="1"/>
  <c r="AN89" i="23" s="1"/>
  <c r="AO89" i="23" a="1"/>
  <c r="AO89" i="23" s="1"/>
  <c r="AL90" i="39" l="1"/>
  <c r="AC93" i="39"/>
  <c r="AC91" i="39"/>
  <c r="AM89" i="39" a="1"/>
  <c r="AM89" i="39" s="1"/>
  <c r="AN89" i="38" a="1"/>
  <c r="AN89" i="38" s="1"/>
  <c r="AI89" i="38"/>
  <c r="AO89" i="38" a="1"/>
  <c r="AO89" i="38" s="1"/>
  <c r="AO91" i="37" a="1"/>
  <c r="AO91" i="37" s="1"/>
  <c r="AI91" i="37"/>
  <c r="AL92" i="37" s="1"/>
  <c r="AN91" i="37" a="1"/>
  <c r="AN91" i="37" s="1"/>
  <c r="AI93" i="37"/>
  <c r="AN93" i="37" a="1"/>
  <c r="AN93" i="37" s="1"/>
  <c r="AM91" i="37" a="1"/>
  <c r="AM91" i="37" s="1"/>
  <c r="AM91" i="36" a="1"/>
  <c r="AM91" i="36" s="1"/>
  <c r="AN91" i="36" a="1"/>
  <c r="AN91" i="36" s="1"/>
  <c r="AO91" i="36" a="1"/>
  <c r="AO91" i="36" s="1"/>
  <c r="AO92" i="36" a="1"/>
  <c r="AO92" i="36" s="1"/>
  <c r="AM92" i="36" a="1"/>
  <c r="AM92" i="36" s="1"/>
  <c r="AN92" i="36" a="1"/>
  <c r="AN92" i="36" s="1"/>
  <c r="AC95" i="36"/>
  <c r="AL94" i="36"/>
  <c r="AM93" i="36" a="1"/>
  <c r="AM93" i="36" s="1"/>
  <c r="AD91" i="35"/>
  <c r="AE91" i="35" s="1"/>
  <c r="AF91" i="35" s="1"/>
  <c r="AG91" i="35" s="1"/>
  <c r="AH91" i="35" s="1"/>
  <c r="AL91" i="35"/>
  <c r="AD93" i="35"/>
  <c r="AE93" i="35" s="1"/>
  <c r="AF93" i="35" s="1"/>
  <c r="AG93" i="35" s="1"/>
  <c r="AH93" i="35" s="1"/>
  <c r="AL93" i="35"/>
  <c r="AO90" i="35" a="1"/>
  <c r="AO90" i="35" s="1"/>
  <c r="AM90" i="35" a="1"/>
  <c r="AM90" i="35" s="1"/>
  <c r="AN90" i="35" a="1"/>
  <c r="AN90" i="35" s="1"/>
  <c r="AC93" i="34"/>
  <c r="AL90" i="34"/>
  <c r="AC91" i="34"/>
  <c r="AC87" i="33"/>
  <c r="AL86" i="33"/>
  <c r="AO85" i="33" a="1"/>
  <c r="AO85" i="33" s="1"/>
  <c r="AM85" i="33" a="1"/>
  <c r="AM85" i="33" s="1"/>
  <c r="AN87" i="32" a="1"/>
  <c r="AN87" i="32" s="1"/>
  <c r="AI87" i="32"/>
  <c r="AC89" i="31"/>
  <c r="AL88" i="31"/>
  <c r="AN87" i="31" a="1"/>
  <c r="AN87" i="31" s="1"/>
  <c r="AC91" i="30"/>
  <c r="AC93" i="30"/>
  <c r="AL90" i="30"/>
  <c r="AN89" i="30" a="1"/>
  <c r="AN89" i="30" s="1"/>
  <c r="AM89" i="30" a="1"/>
  <c r="AM89" i="30" s="1"/>
  <c r="AC89" i="29"/>
  <c r="AL88" i="29"/>
  <c r="AO87" i="29" a="1"/>
  <c r="AO87" i="29" s="1"/>
  <c r="AI93" i="28"/>
  <c r="AO93" i="28" a="1"/>
  <c r="AO93" i="28" s="1"/>
  <c r="AI91" i="28"/>
  <c r="AL92" i="28" s="1"/>
  <c r="AL88" i="27"/>
  <c r="AC89" i="27"/>
  <c r="AO87" i="27" a="1"/>
  <c r="AO87" i="27" s="1"/>
  <c r="AM87" i="27" a="1"/>
  <c r="AM87" i="27" s="1"/>
  <c r="AL88" i="26"/>
  <c r="AC89" i="26"/>
  <c r="AO87" i="26" a="1"/>
  <c r="AO87" i="26" s="1"/>
  <c r="AN94" i="25" a="1"/>
  <c r="AN94" i="25" s="1"/>
  <c r="AO94" i="25" a="1"/>
  <c r="AO94" i="25" s="1"/>
  <c r="AM94" i="25" a="1"/>
  <c r="AM94" i="25" s="1"/>
  <c r="AL95" i="25"/>
  <c r="AD95" i="25"/>
  <c r="AE95" i="25" s="1"/>
  <c r="AF95" i="25" s="1"/>
  <c r="AG95" i="25" s="1"/>
  <c r="AH95" i="25" s="1"/>
  <c r="V105" i="24"/>
  <c r="N105" i="24"/>
  <c r="M103" i="24"/>
  <c r="AO96" i="24" a="1"/>
  <c r="AO96" i="24" s="1"/>
  <c r="AN96" i="24" a="1"/>
  <c r="AN96" i="24" s="1"/>
  <c r="AM96" i="24" a="1"/>
  <c r="AM96" i="24" s="1"/>
  <c r="AM90" i="23" a="1"/>
  <c r="AM90" i="23" s="1"/>
  <c r="AO90" i="23" a="1"/>
  <c r="AO90" i="23" s="1"/>
  <c r="AN90" i="23" a="1"/>
  <c r="AN90" i="23" s="1"/>
  <c r="AD93" i="23"/>
  <c r="AE93" i="23" s="1"/>
  <c r="AF93" i="23" s="1"/>
  <c r="AG93" i="23" s="1"/>
  <c r="AH93" i="23" s="1"/>
  <c r="AL93" i="23"/>
  <c r="AL91" i="23"/>
  <c r="AD91" i="23"/>
  <c r="AE91" i="23" s="1"/>
  <c r="AF91" i="23" s="1"/>
  <c r="AG91" i="23" s="1"/>
  <c r="AH91" i="23" s="1"/>
  <c r="AL91" i="39" l="1"/>
  <c r="AD91" i="39"/>
  <c r="AE91" i="39" s="1"/>
  <c r="AF91" i="39" s="1"/>
  <c r="AG91" i="39" s="1"/>
  <c r="AH91" i="39" s="1"/>
  <c r="AD93" i="39"/>
  <c r="AE93" i="39" s="1"/>
  <c r="AF93" i="39" s="1"/>
  <c r="AG93" i="39" s="1"/>
  <c r="AH93" i="39" s="1"/>
  <c r="AL93" i="39"/>
  <c r="AN90" i="39" a="1"/>
  <c r="AN90" i="39" s="1"/>
  <c r="AM90" i="39" a="1"/>
  <c r="AM90" i="39" s="1"/>
  <c r="AO90" i="39" a="1"/>
  <c r="AO90" i="39" s="1"/>
  <c r="AC91" i="38"/>
  <c r="AC93" i="38"/>
  <c r="AL90" i="38"/>
  <c r="AM89" i="38" a="1"/>
  <c r="AM89" i="38" s="1"/>
  <c r="AL94" i="37"/>
  <c r="AC95" i="37"/>
  <c r="AM93" i="37" a="1"/>
  <c r="AM93" i="37" s="1"/>
  <c r="AO93" i="37" a="1"/>
  <c r="AO93" i="37" s="1"/>
  <c r="AM92" i="37" a="1"/>
  <c r="AM92" i="37" s="1"/>
  <c r="AO92" i="37" a="1"/>
  <c r="AO92" i="37" s="1"/>
  <c r="AN92" i="37" a="1"/>
  <c r="AN92" i="37" s="1"/>
  <c r="AN94" i="36" a="1"/>
  <c r="AN94" i="36" s="1"/>
  <c r="AM94" i="36" a="1"/>
  <c r="AM94" i="36" s="1"/>
  <c r="AO94" i="36" a="1"/>
  <c r="AO94" i="36" s="1"/>
  <c r="AL95" i="36"/>
  <c r="AD95" i="36"/>
  <c r="AE95" i="36" s="1"/>
  <c r="AF95" i="36" s="1"/>
  <c r="AG95" i="36" s="1"/>
  <c r="AH95" i="36" s="1"/>
  <c r="AI93" i="35"/>
  <c r="AN93" i="35" s="1" a="1"/>
  <c r="AN93" i="35" s="1"/>
  <c r="AI91" i="35"/>
  <c r="AN91" i="35" a="1"/>
  <c r="AN91" i="35" s="1"/>
  <c r="AL91" i="34"/>
  <c r="AD91" i="34"/>
  <c r="AE91" i="34" s="1"/>
  <c r="AF91" i="34" s="1"/>
  <c r="AG91" i="34" s="1"/>
  <c r="AH91" i="34" s="1"/>
  <c r="AN90" i="34" a="1"/>
  <c r="AN90" i="34" s="1"/>
  <c r="AM90" i="34" a="1"/>
  <c r="AM90" i="34" s="1"/>
  <c r="AO90" i="34" a="1"/>
  <c r="AO90" i="34" s="1"/>
  <c r="AL93" i="34"/>
  <c r="AD93" i="34"/>
  <c r="AE93" i="34" s="1"/>
  <c r="AF93" i="34" s="1"/>
  <c r="AG93" i="34" s="1"/>
  <c r="AH93" i="34" s="1"/>
  <c r="AN86" i="33" a="1"/>
  <c r="AN86" i="33" s="1"/>
  <c r="AO86" i="33" a="1"/>
  <c r="AO86" i="33" s="1"/>
  <c r="AM86" i="33" a="1"/>
  <c r="AM86" i="33" s="1"/>
  <c r="AL87" i="33"/>
  <c r="AD87" i="33"/>
  <c r="AE87" i="33" s="1"/>
  <c r="AF87" i="33" s="1"/>
  <c r="AG87" i="33" s="1"/>
  <c r="AH87" i="33" s="1"/>
  <c r="AL88" i="32"/>
  <c r="AC89" i="32"/>
  <c r="AM87" i="32" a="1"/>
  <c r="AM87" i="32" s="1"/>
  <c r="AO87" i="32" a="1"/>
  <c r="AO87" i="32" s="1"/>
  <c r="AD89" i="31"/>
  <c r="AE89" i="31" s="1"/>
  <c r="AF89" i="31" s="1"/>
  <c r="AG89" i="31" s="1"/>
  <c r="AH89" i="31" s="1"/>
  <c r="AL89" i="31"/>
  <c r="AN88" i="31" a="1"/>
  <c r="AN88" i="31" s="1"/>
  <c r="AM88" i="31" a="1"/>
  <c r="AM88" i="31" s="1"/>
  <c r="AO88" i="31" a="1"/>
  <c r="AO88" i="31" s="1"/>
  <c r="AL93" i="30"/>
  <c r="AD93" i="30"/>
  <c r="AE93" i="30" s="1"/>
  <c r="AF93" i="30" s="1"/>
  <c r="AG93" i="30" s="1"/>
  <c r="AH93" i="30" s="1"/>
  <c r="AN90" i="30" a="1"/>
  <c r="AN90" i="30" s="1"/>
  <c r="AM90" i="30" a="1"/>
  <c r="AM90" i="30" s="1"/>
  <c r="AO90" i="30" a="1"/>
  <c r="AO90" i="30" s="1"/>
  <c r="AD91" i="30"/>
  <c r="AE91" i="30" s="1"/>
  <c r="AF91" i="30" s="1"/>
  <c r="AG91" i="30" s="1"/>
  <c r="AH91" i="30" s="1"/>
  <c r="AL91" i="30"/>
  <c r="AN88" i="29" a="1"/>
  <c r="AN88" i="29" s="1"/>
  <c r="AM88" i="29" a="1"/>
  <c r="AM88" i="29" s="1"/>
  <c r="AO88" i="29" a="1"/>
  <c r="AO88" i="29" s="1"/>
  <c r="AL89" i="29"/>
  <c r="AD89" i="29"/>
  <c r="AE89" i="29" s="1"/>
  <c r="AF89" i="29" s="1"/>
  <c r="AG89" i="29" s="1"/>
  <c r="AH89" i="29" s="1"/>
  <c r="AO92" i="28" a="1"/>
  <c r="AO92" i="28" s="1"/>
  <c r="AM92" i="28" a="1"/>
  <c r="AM92" i="28" s="1"/>
  <c r="AN92" i="28" a="1"/>
  <c r="AN92" i="28" s="1"/>
  <c r="AO91" i="28" a="1"/>
  <c r="AO91" i="28" s="1"/>
  <c r="AN91" i="28" a="1"/>
  <c r="AN91" i="28" s="1"/>
  <c r="AC95" i="28"/>
  <c r="AL94" i="28"/>
  <c r="AM93" i="28" a="1"/>
  <c r="AM93" i="28" s="1"/>
  <c r="AN93" i="28" a="1"/>
  <c r="AN93" i="28" s="1"/>
  <c r="AM91" i="28" a="1"/>
  <c r="AM91" i="28" s="1"/>
  <c r="AL89" i="27"/>
  <c r="AD89" i="27"/>
  <c r="AE89" i="27" s="1"/>
  <c r="AF89" i="27" s="1"/>
  <c r="AG89" i="27" s="1"/>
  <c r="AH89" i="27" s="1"/>
  <c r="AO88" i="27" a="1"/>
  <c r="AO88" i="27" s="1"/>
  <c r="AN88" i="27" a="1"/>
  <c r="AN88" i="27" s="1"/>
  <c r="AM88" i="27" a="1"/>
  <c r="AM88" i="27" s="1"/>
  <c r="AD89" i="26"/>
  <c r="AE89" i="26" s="1"/>
  <c r="AF89" i="26" s="1"/>
  <c r="AG89" i="26" s="1"/>
  <c r="AH89" i="26" s="1"/>
  <c r="AL89" i="26"/>
  <c r="AO88" i="26" a="1"/>
  <c r="AO88" i="26" s="1"/>
  <c r="AN88" i="26" a="1"/>
  <c r="AN88" i="26" s="1"/>
  <c r="AM88" i="26" a="1"/>
  <c r="AM88" i="26" s="1"/>
  <c r="AI95" i="25"/>
  <c r="AN95" i="25" a="1"/>
  <c r="AN95" i="25" s="1"/>
  <c r="G21" i="24"/>
  <c r="G20" i="24"/>
  <c r="G23" i="24"/>
  <c r="G24" i="24"/>
  <c r="G22" i="24"/>
  <c r="H21" i="24"/>
  <c r="H20" i="24"/>
  <c r="H23" i="24"/>
  <c r="H24" i="24"/>
  <c r="H22" i="24"/>
  <c r="O105" i="24"/>
  <c r="F20" i="24"/>
  <c r="F23" i="24"/>
  <c r="F24" i="24"/>
  <c r="F21" i="24"/>
  <c r="F22" i="24"/>
  <c r="AN93" i="23" a="1"/>
  <c r="AN93" i="23" s="1"/>
  <c r="AI93" i="23"/>
  <c r="AI91" i="23"/>
  <c r="AN91" i="23" a="1"/>
  <c r="AN91" i="23" s="1"/>
  <c r="I21" i="24" l="1"/>
  <c r="I20" i="24"/>
  <c r="I23" i="24"/>
  <c r="I22" i="24"/>
  <c r="AI93" i="39"/>
  <c r="AN93" i="39" a="1"/>
  <c r="AN93" i="39" s="1"/>
  <c r="AI91" i="39"/>
  <c r="AL92" i="39" s="1"/>
  <c r="AO91" i="39" a="1"/>
  <c r="AO91" i="39" s="1"/>
  <c r="AM91" i="39" a="1"/>
  <c r="AM91" i="39" s="1"/>
  <c r="AO90" i="38" a="1"/>
  <c r="AO90" i="38" s="1"/>
  <c r="AM90" i="38" a="1"/>
  <c r="AM90" i="38" s="1"/>
  <c r="AN90" i="38" a="1"/>
  <c r="AN90" i="38" s="1"/>
  <c r="AD93" i="38"/>
  <c r="AE93" i="38" s="1"/>
  <c r="AF93" i="38" s="1"/>
  <c r="AG93" i="38" s="1"/>
  <c r="AH93" i="38" s="1"/>
  <c r="AL93" i="38"/>
  <c r="AD91" i="38"/>
  <c r="AE91" i="38" s="1"/>
  <c r="AF91" i="38" s="1"/>
  <c r="AG91" i="38" s="1"/>
  <c r="AH91" i="38" s="1"/>
  <c r="AL91" i="38"/>
  <c r="AL95" i="37"/>
  <c r="AD95" i="37"/>
  <c r="AE95" i="37" s="1"/>
  <c r="AF95" i="37" s="1"/>
  <c r="AG95" i="37" s="1"/>
  <c r="AH95" i="37" s="1"/>
  <c r="AM94" i="37" a="1"/>
  <c r="AM94" i="37" s="1"/>
  <c r="AN94" i="37" a="1"/>
  <c r="AN94" i="37" s="1"/>
  <c r="AO94" i="37" a="1"/>
  <c r="AO94" i="37" s="1"/>
  <c r="AI95" i="36"/>
  <c r="AL92" i="35"/>
  <c r="AO91" i="35" a="1"/>
  <c r="AO91" i="35" s="1"/>
  <c r="AM91" i="35" a="1"/>
  <c r="AM91" i="35" s="1"/>
  <c r="AM93" i="35" a="1"/>
  <c r="AM93" i="35" s="1"/>
  <c r="AL94" i="35"/>
  <c r="AC95" i="35"/>
  <c r="AO93" i="35" a="1"/>
  <c r="AO93" i="35" s="1"/>
  <c r="AN93" i="34" a="1"/>
  <c r="AN93" i="34" s="1"/>
  <c r="AI93" i="34"/>
  <c r="AM93" i="34" a="1"/>
  <c r="AM93" i="34" s="1"/>
  <c r="AI91" i="34"/>
  <c r="AN91" i="34" a="1"/>
  <c r="AN91" i="34" s="1"/>
  <c r="AI87" i="33"/>
  <c r="AN87" i="33" s="1" a="1"/>
  <c r="AN87" i="33" s="1"/>
  <c r="AL89" i="32"/>
  <c r="AD89" i="32"/>
  <c r="AE89" i="32" s="1"/>
  <c r="AF89" i="32" s="1"/>
  <c r="AG89" i="32" s="1"/>
  <c r="AH89" i="32" s="1"/>
  <c r="AM88" i="32" a="1"/>
  <c r="AM88" i="32" s="1"/>
  <c r="AO88" i="32" a="1"/>
  <c r="AO88" i="32" s="1"/>
  <c r="AN88" i="32" a="1"/>
  <c r="AN88" i="32" s="1"/>
  <c r="AN89" i="31" a="1"/>
  <c r="AN89" i="31" s="1"/>
  <c r="AI89" i="31"/>
  <c r="AO91" i="30" a="1"/>
  <c r="AO91" i="30" s="1"/>
  <c r="AI91" i="30"/>
  <c r="AL92" i="30" s="1"/>
  <c r="AO93" i="30" a="1"/>
  <c r="AO93" i="30" s="1"/>
  <c r="AI93" i="30"/>
  <c r="AN93" i="30" a="1"/>
  <c r="AN93" i="30" s="1"/>
  <c r="AI89" i="29"/>
  <c r="AO89" i="29" s="1" a="1"/>
  <c r="AO89" i="29" s="1"/>
  <c r="AO94" i="28" a="1"/>
  <c r="AO94" i="28" s="1"/>
  <c r="AN94" i="28" a="1"/>
  <c r="AN94" i="28" s="1"/>
  <c r="AM94" i="28" a="1"/>
  <c r="AM94" i="28" s="1"/>
  <c r="AD95" i="28"/>
  <c r="AE95" i="28" s="1"/>
  <c r="AF95" i="28" s="1"/>
  <c r="AG95" i="28" s="1"/>
  <c r="AH95" i="28" s="1"/>
  <c r="AL95" i="28"/>
  <c r="AI89" i="27"/>
  <c r="AN89" i="27" a="1"/>
  <c r="AN89" i="27" s="1"/>
  <c r="AM89" i="27" a="1"/>
  <c r="AM89" i="27" s="1"/>
  <c r="AO89" i="27" a="1"/>
  <c r="AO89" i="27" s="1"/>
  <c r="AI89" i="26"/>
  <c r="AN89" i="26" s="1" a="1"/>
  <c r="AN89" i="26" s="1"/>
  <c r="AL96" i="25"/>
  <c r="M105" i="25"/>
  <c r="AM95" i="25" a="1"/>
  <c r="AM95" i="25" s="1"/>
  <c r="AO95" i="25" a="1"/>
  <c r="AO95" i="25" s="1"/>
  <c r="P105" i="24"/>
  <c r="AL92" i="23"/>
  <c r="AO91" i="23" a="1"/>
  <c r="AO91" i="23" s="1"/>
  <c r="AC95" i="23"/>
  <c r="AL94" i="23"/>
  <c r="AM93" i="23" a="1"/>
  <c r="AM93" i="23" s="1"/>
  <c r="AO93" i="23" a="1"/>
  <c r="AO93" i="23" s="1"/>
  <c r="AM91" i="23" a="1"/>
  <c r="AM91" i="23" s="1"/>
  <c r="I46" i="24" l="1"/>
  <c r="I45" i="24" s="1"/>
  <c r="AG5" i="24" s="1"/>
  <c r="E18" i="3" s="1"/>
  <c r="AO92" i="39" a="1"/>
  <c r="AO92" i="39" s="1"/>
  <c r="AN92" i="39" a="1"/>
  <c r="AN92" i="39" s="1"/>
  <c r="AM92" i="39" a="1"/>
  <c r="AM92" i="39" s="1"/>
  <c r="AN91" i="39" a="1"/>
  <c r="AN91" i="39" s="1"/>
  <c r="AC95" i="39"/>
  <c r="AL94" i="39"/>
  <c r="AO93" i="39" a="1"/>
  <c r="AO93" i="39" s="1"/>
  <c r="AM93" i="39" a="1"/>
  <c r="AM93" i="39" s="1"/>
  <c r="AI93" i="38"/>
  <c r="AO93" i="38" a="1"/>
  <c r="AO93" i="38" s="1"/>
  <c r="AI91" i="38"/>
  <c r="AN91" i="38" s="1" a="1"/>
  <c r="AN91" i="38" s="1"/>
  <c r="AO91" i="38" a="1"/>
  <c r="AO91" i="38" s="1"/>
  <c r="AI95" i="37"/>
  <c r="AO95" i="37" a="1"/>
  <c r="AO95" i="37" s="1"/>
  <c r="AL96" i="36"/>
  <c r="M105" i="36"/>
  <c r="AN95" i="36" a="1"/>
  <c r="AN95" i="36" s="1"/>
  <c r="AM95" i="36" a="1"/>
  <c r="AM95" i="36" s="1"/>
  <c r="AO95" i="36" a="1"/>
  <c r="AO95" i="36" s="1"/>
  <c r="AM94" i="35" a="1"/>
  <c r="AM94" i="35" s="1"/>
  <c r="AO94" i="35" a="1"/>
  <c r="AO94" i="35" s="1"/>
  <c r="AN94" i="35" a="1"/>
  <c r="AN94" i="35" s="1"/>
  <c r="AD95" i="35"/>
  <c r="AE95" i="35" s="1"/>
  <c r="AF95" i="35" s="1"/>
  <c r="AG95" i="35" s="1"/>
  <c r="AH95" i="35" s="1"/>
  <c r="AL95" i="35"/>
  <c r="AO92" i="35" a="1"/>
  <c r="AO92" i="35" s="1"/>
  <c r="AN92" i="35" a="1"/>
  <c r="AN92" i="35" s="1"/>
  <c r="AM92" i="35" a="1"/>
  <c r="AM92" i="35" s="1"/>
  <c r="AL92" i="34"/>
  <c r="AO91" i="34" a="1"/>
  <c r="AO91" i="34" s="1"/>
  <c r="AL94" i="34"/>
  <c r="AC95" i="34"/>
  <c r="AO93" i="34" a="1"/>
  <c r="AO93" i="34" s="1"/>
  <c r="AM91" i="34" a="1"/>
  <c r="AM91" i="34" s="1"/>
  <c r="AC89" i="33"/>
  <c r="AL88" i="33"/>
  <c r="AM87" i="33" a="1"/>
  <c r="AM87" i="33" s="1"/>
  <c r="AO87" i="33" a="1"/>
  <c r="AO87" i="33" s="1"/>
  <c r="AI89" i="32"/>
  <c r="AN89" i="32" a="1"/>
  <c r="AN89" i="32" s="1"/>
  <c r="AM89" i="32" a="1"/>
  <c r="AM89" i="32" s="1"/>
  <c r="AC91" i="31"/>
  <c r="AL90" i="31"/>
  <c r="AC93" i="31"/>
  <c r="AM89" i="31" a="1"/>
  <c r="AM89" i="31" s="1"/>
  <c r="AO89" i="31" a="1"/>
  <c r="AO89" i="31" s="1"/>
  <c r="AC95" i="30"/>
  <c r="AL94" i="30"/>
  <c r="AM93" i="30" a="1"/>
  <c r="AM93" i="30" s="1"/>
  <c r="AO92" i="30" a="1"/>
  <c r="AO92" i="30" s="1"/>
  <c r="AM92" i="30" a="1"/>
  <c r="AM92" i="30" s="1"/>
  <c r="AN92" i="30" a="1"/>
  <c r="AN92" i="30" s="1"/>
  <c r="AN91" i="30" a="1"/>
  <c r="AN91" i="30" s="1"/>
  <c r="AM91" i="30" a="1"/>
  <c r="AM91" i="30" s="1"/>
  <c r="AC93" i="29"/>
  <c r="AL90" i="29"/>
  <c r="AC91" i="29"/>
  <c r="AN89" i="29" a="1"/>
  <c r="AN89" i="29" s="1"/>
  <c r="AM89" i="29" a="1"/>
  <c r="AM89" i="29" s="1"/>
  <c r="AI95" i="28"/>
  <c r="AC91" i="27"/>
  <c r="AL90" i="27"/>
  <c r="AC93" i="27"/>
  <c r="AL90" i="26"/>
  <c r="AC93" i="26"/>
  <c r="AC91" i="26"/>
  <c r="AM89" i="26" a="1"/>
  <c r="AM89" i="26" s="1"/>
  <c r="AO89" i="26" a="1"/>
  <c r="AO89" i="26" s="1"/>
  <c r="N105" i="25"/>
  <c r="V105" i="25"/>
  <c r="M103" i="25"/>
  <c r="AM96" i="25" a="1"/>
  <c r="AM96" i="25" s="1"/>
  <c r="AO96" i="25" a="1"/>
  <c r="AO96" i="25" s="1"/>
  <c r="AN96" i="25" a="1"/>
  <c r="AN96" i="25" s="1"/>
  <c r="Q105" i="24"/>
  <c r="R105" i="24" s="1"/>
  <c r="AM94" i="23" a="1"/>
  <c r="AM94" i="23" s="1"/>
  <c r="AN94" i="23" a="1"/>
  <c r="AN94" i="23" s="1"/>
  <c r="AO94" i="23" a="1"/>
  <c r="AO94" i="23" s="1"/>
  <c r="AL95" i="23"/>
  <c r="AD95" i="23"/>
  <c r="AE95" i="23" s="1"/>
  <c r="AF95" i="23" s="1"/>
  <c r="AG95" i="23" s="1"/>
  <c r="AH95" i="23" s="1"/>
  <c r="AO92" i="23" a="1"/>
  <c r="AO92" i="23" s="1"/>
  <c r="AN92" i="23" a="1"/>
  <c r="AN92" i="23" s="1"/>
  <c r="AM92" i="23" a="1"/>
  <c r="AM92" i="23" s="1"/>
  <c r="AO94" i="39" l="1" a="1"/>
  <c r="AO94" i="39" s="1"/>
  <c r="AM94" i="39" a="1"/>
  <c r="AM94" i="39" s="1"/>
  <c r="AN94" i="39" a="1"/>
  <c r="AN94" i="39" s="1"/>
  <c r="AD95" i="39"/>
  <c r="AE95" i="39" s="1"/>
  <c r="AF95" i="39" s="1"/>
  <c r="AG95" i="39" s="1"/>
  <c r="AH95" i="39" s="1"/>
  <c r="AL95" i="39"/>
  <c r="AL92" i="38"/>
  <c r="AM91" i="38" a="1"/>
  <c r="AM91" i="38" s="1"/>
  <c r="AC95" i="38"/>
  <c r="AL94" i="38"/>
  <c r="AN93" i="38" a="1"/>
  <c r="AN93" i="38" s="1"/>
  <c r="AM93" i="38" a="1"/>
  <c r="AM93" i="38" s="1"/>
  <c r="AL96" i="37"/>
  <c r="M105" i="37"/>
  <c r="AN95" i="37" a="1"/>
  <c r="AN95" i="37" s="1"/>
  <c r="AM95" i="37" a="1"/>
  <c r="AM95" i="37" s="1"/>
  <c r="M103" i="36"/>
  <c r="N105" i="36"/>
  <c r="V105" i="36"/>
  <c r="AN96" i="36" a="1"/>
  <c r="AN96" i="36" s="1"/>
  <c r="AO96" i="36" a="1"/>
  <c r="AO96" i="36" s="1"/>
  <c r="AM96" i="36" a="1"/>
  <c r="AM96" i="36" s="1"/>
  <c r="AI95" i="35"/>
  <c r="AN95" i="35" a="1"/>
  <c r="AN95" i="35" s="1"/>
  <c r="AM95" i="35" a="1"/>
  <c r="AM95" i="35" s="1"/>
  <c r="AD95" i="34"/>
  <c r="AE95" i="34" s="1"/>
  <c r="AF95" i="34" s="1"/>
  <c r="AG95" i="34" s="1"/>
  <c r="AH95" i="34" s="1"/>
  <c r="AL95" i="34"/>
  <c r="AM94" i="34" a="1"/>
  <c r="AM94" i="34" s="1"/>
  <c r="AN94" i="34" a="1"/>
  <c r="AN94" i="34" s="1"/>
  <c r="AO94" i="34" a="1"/>
  <c r="AO94" i="34" s="1"/>
  <c r="AM92" i="34" a="1"/>
  <c r="AM92" i="34" s="1"/>
  <c r="AN92" i="34" a="1"/>
  <c r="AN92" i="34" s="1"/>
  <c r="AO92" i="34" a="1"/>
  <c r="AO92" i="34" s="1"/>
  <c r="AO88" i="33" a="1"/>
  <c r="AO88" i="33" s="1"/>
  <c r="AM88" i="33" a="1"/>
  <c r="AM88" i="33" s="1"/>
  <c r="AN88" i="33" a="1"/>
  <c r="AN88" i="33" s="1"/>
  <c r="AL89" i="33"/>
  <c r="AD89" i="33"/>
  <c r="AE89" i="33" s="1"/>
  <c r="AF89" i="33" s="1"/>
  <c r="AG89" i="33" s="1"/>
  <c r="AH89" i="33" s="1"/>
  <c r="AC91" i="32"/>
  <c r="AL90" i="32"/>
  <c r="AC93" i="32"/>
  <c r="AO89" i="32" a="1"/>
  <c r="AO89" i="32" s="1"/>
  <c r="AD91" i="31"/>
  <c r="AE91" i="31" s="1"/>
  <c r="AF91" i="31" s="1"/>
  <c r="AG91" i="31" s="1"/>
  <c r="AH91" i="31" s="1"/>
  <c r="AL91" i="31"/>
  <c r="AD93" i="31"/>
  <c r="AE93" i="31" s="1"/>
  <c r="AF93" i="31" s="1"/>
  <c r="AG93" i="31" s="1"/>
  <c r="AH93" i="31" s="1"/>
  <c r="AL93" i="31"/>
  <c r="AO90" i="31" a="1"/>
  <c r="AO90" i="31" s="1"/>
  <c r="AN90" i="31" a="1"/>
  <c r="AN90" i="31" s="1"/>
  <c r="AM90" i="31" a="1"/>
  <c r="AM90" i="31" s="1"/>
  <c r="AO94" i="30" a="1"/>
  <c r="AO94" i="30" s="1"/>
  <c r="AN94" i="30" a="1"/>
  <c r="AN94" i="30" s="1"/>
  <c r="AM94" i="30" a="1"/>
  <c r="AM94" i="30" s="1"/>
  <c r="AD95" i="30"/>
  <c r="AE95" i="30" s="1"/>
  <c r="AF95" i="30" s="1"/>
  <c r="AG95" i="30" s="1"/>
  <c r="AH95" i="30" s="1"/>
  <c r="AL95" i="30"/>
  <c r="AD91" i="29"/>
  <c r="AE91" i="29" s="1"/>
  <c r="AF91" i="29" s="1"/>
  <c r="AG91" i="29" s="1"/>
  <c r="AH91" i="29" s="1"/>
  <c r="AL91" i="29"/>
  <c r="AO90" i="29" a="1"/>
  <c r="AO90" i="29" s="1"/>
  <c r="AN90" i="29" a="1"/>
  <c r="AN90" i="29" s="1"/>
  <c r="AM90" i="29" a="1"/>
  <c r="AM90" i="29" s="1"/>
  <c r="AL93" i="29"/>
  <c r="AD93" i="29"/>
  <c r="AE93" i="29" s="1"/>
  <c r="AF93" i="29" s="1"/>
  <c r="AG93" i="29" s="1"/>
  <c r="AH93" i="29" s="1"/>
  <c r="AL96" i="28"/>
  <c r="M105" i="28"/>
  <c r="AM95" i="28" a="1"/>
  <c r="AM95" i="28" s="1"/>
  <c r="AN95" i="28" a="1"/>
  <c r="AN95" i="28" s="1"/>
  <c r="AO95" i="28" a="1"/>
  <c r="AO95" i="28" s="1"/>
  <c r="AL93" i="27"/>
  <c r="AD93" i="27"/>
  <c r="AE93" i="27" s="1"/>
  <c r="AF93" i="27" s="1"/>
  <c r="AG93" i="27" s="1"/>
  <c r="AH93" i="27" s="1"/>
  <c r="AM90" i="27" a="1"/>
  <c r="AM90" i="27" s="1"/>
  <c r="AN90" i="27" a="1"/>
  <c r="AN90" i="27" s="1"/>
  <c r="AO90" i="27" a="1"/>
  <c r="AO90" i="27" s="1"/>
  <c r="AL91" i="27"/>
  <c r="AD91" i="27"/>
  <c r="AE91" i="27" s="1"/>
  <c r="AF91" i="27" s="1"/>
  <c r="AG91" i="27" s="1"/>
  <c r="AH91" i="27" s="1"/>
  <c r="AL91" i="26"/>
  <c r="AD91" i="26"/>
  <c r="AE91" i="26" s="1"/>
  <c r="AF91" i="26" s="1"/>
  <c r="AG91" i="26" s="1"/>
  <c r="AH91" i="26" s="1"/>
  <c r="AL93" i="26"/>
  <c r="AD93" i="26"/>
  <c r="AE93" i="26" s="1"/>
  <c r="AF93" i="26" s="1"/>
  <c r="AG93" i="26" s="1"/>
  <c r="AH93" i="26" s="1"/>
  <c r="AN90" i="26" a="1"/>
  <c r="AN90" i="26" s="1"/>
  <c r="AM90" i="26" a="1"/>
  <c r="AM90" i="26" s="1"/>
  <c r="AO90" i="26" a="1"/>
  <c r="AO90" i="26" s="1"/>
  <c r="H21" i="25"/>
  <c r="H20" i="25"/>
  <c r="H24" i="25"/>
  <c r="H23" i="25"/>
  <c r="H22" i="25"/>
  <c r="F21" i="25"/>
  <c r="F20" i="25"/>
  <c r="F24" i="25"/>
  <c r="F23" i="25"/>
  <c r="F22" i="25"/>
  <c r="O105" i="25"/>
  <c r="P105" i="25" s="1"/>
  <c r="Q105" i="25" s="1"/>
  <c r="R105" i="25" s="1"/>
  <c r="G21" i="25"/>
  <c r="G23" i="25"/>
  <c r="G24" i="25"/>
  <c r="G20" i="25"/>
  <c r="G22" i="25"/>
  <c r="S105" i="24"/>
  <c r="Y105" i="24" a="1"/>
  <c r="Y105" i="24" s="1"/>
  <c r="AI95" i="23"/>
  <c r="AM95" i="23" a="1"/>
  <c r="AM95" i="23" s="1"/>
  <c r="I20" i="25" l="1"/>
  <c r="I22" i="25"/>
  <c r="I23" i="25"/>
  <c r="I21" i="25"/>
  <c r="AI95" i="39"/>
  <c r="AO94" i="38" a="1"/>
  <c r="AO94" i="38" s="1"/>
  <c r="AN94" i="38" a="1"/>
  <c r="AN94" i="38" s="1"/>
  <c r="AM94" i="38" a="1"/>
  <c r="AM94" i="38" s="1"/>
  <c r="AD95" i="38"/>
  <c r="AE95" i="38" s="1"/>
  <c r="AF95" i="38" s="1"/>
  <c r="AG95" i="38" s="1"/>
  <c r="AH95" i="38" s="1"/>
  <c r="AL95" i="38"/>
  <c r="AO92" i="38" a="1"/>
  <c r="AO92" i="38" s="1"/>
  <c r="AN92" i="38" a="1"/>
  <c r="AN92" i="38" s="1"/>
  <c r="AM92" i="38" a="1"/>
  <c r="AM92" i="38" s="1"/>
  <c r="N105" i="37"/>
  <c r="V105" i="37"/>
  <c r="M103" i="37"/>
  <c r="AM96" i="37" a="1"/>
  <c r="AM96" i="37" s="1"/>
  <c r="AN96" i="37" a="1"/>
  <c r="AN96" i="37" s="1"/>
  <c r="AO96" i="37" a="1"/>
  <c r="AO96" i="37" s="1"/>
  <c r="G21" i="36"/>
  <c r="G20" i="36"/>
  <c r="G24" i="36"/>
  <c r="G23" i="36"/>
  <c r="G22" i="36"/>
  <c r="H20" i="36"/>
  <c r="H21" i="36"/>
  <c r="H24" i="36"/>
  <c r="H23" i="36"/>
  <c r="H22" i="36"/>
  <c r="O105" i="36"/>
  <c r="P105" i="36" s="1"/>
  <c r="Q105" i="36" s="1"/>
  <c r="R105" i="36" s="1"/>
  <c r="F21" i="36"/>
  <c r="F23" i="36"/>
  <c r="F20" i="36"/>
  <c r="F24" i="36"/>
  <c r="F22" i="36"/>
  <c r="AL96" i="35"/>
  <c r="M105" i="35"/>
  <c r="AO95" i="35" a="1"/>
  <c r="AO95" i="35" s="1"/>
  <c r="AN95" i="34" a="1"/>
  <c r="AN95" i="34" s="1"/>
  <c r="AI95" i="34"/>
  <c r="AO95" i="34" a="1"/>
  <c r="AO95" i="34" s="1"/>
  <c r="AI89" i="33"/>
  <c r="AD93" i="32"/>
  <c r="AE93" i="32" s="1"/>
  <c r="AF93" i="32" s="1"/>
  <c r="AG93" i="32" s="1"/>
  <c r="AH93" i="32" s="1"/>
  <c r="AL93" i="32"/>
  <c r="AN90" i="32" a="1"/>
  <c r="AN90" i="32" s="1"/>
  <c r="AM90" i="32" a="1"/>
  <c r="AM90" i="32" s="1"/>
  <c r="AO90" i="32" a="1"/>
  <c r="AO90" i="32" s="1"/>
  <c r="AD91" i="32"/>
  <c r="AE91" i="32" s="1"/>
  <c r="AF91" i="32" s="1"/>
  <c r="AG91" i="32" s="1"/>
  <c r="AH91" i="32" s="1"/>
  <c r="AL91" i="32"/>
  <c r="AI93" i="31"/>
  <c r="AI91" i="31"/>
  <c r="AI95" i="30"/>
  <c r="AN95" i="30" s="1" a="1"/>
  <c r="AN95" i="30" s="1"/>
  <c r="AI93" i="29"/>
  <c r="AI91" i="29"/>
  <c r="AL92" i="29" s="1"/>
  <c r="AN91" i="29" a="1"/>
  <c r="AN91" i="29" s="1"/>
  <c r="V105" i="28"/>
  <c r="M103" i="28"/>
  <c r="N105" i="28"/>
  <c r="AM96" i="28" a="1"/>
  <c r="AM96" i="28" s="1"/>
  <c r="AO96" i="28" a="1"/>
  <c r="AO96" i="28" s="1"/>
  <c r="AN96" i="28" a="1"/>
  <c r="AN96" i="28" s="1"/>
  <c r="AI91" i="27"/>
  <c r="AN91" i="27" a="1"/>
  <c r="AN91" i="27" s="1"/>
  <c r="AI93" i="27"/>
  <c r="AO93" i="27" a="1"/>
  <c r="AO93" i="27" s="1"/>
  <c r="AI93" i="26"/>
  <c r="AN93" i="26" a="1"/>
  <c r="AN93" i="26" s="1"/>
  <c r="AI91" i="26"/>
  <c r="S105" i="25"/>
  <c r="X105" i="25" s="1" a="1"/>
  <c r="X105" i="25" s="1"/>
  <c r="Y105" i="25" a="1"/>
  <c r="Y105" i="25" s="1"/>
  <c r="W105" i="25" a="1"/>
  <c r="W105" i="25" s="1"/>
  <c r="V106" i="24"/>
  <c r="M107" i="24"/>
  <c r="W105" i="24" a="1"/>
  <c r="W105" i="24" s="1"/>
  <c r="X105" i="24" a="1"/>
  <c r="X105" i="24" s="1"/>
  <c r="AL96" i="23"/>
  <c r="M105" i="23"/>
  <c r="AN95" i="23" a="1"/>
  <c r="AN95" i="23" s="1"/>
  <c r="AO95" i="23" a="1"/>
  <c r="AO95" i="23" s="1"/>
  <c r="I21" i="36" l="1"/>
  <c r="I23" i="36"/>
  <c r="I20" i="36"/>
  <c r="I22" i="36"/>
  <c r="I46" i="25"/>
  <c r="I45" i="25" s="1"/>
  <c r="AG5" i="25" s="1"/>
  <c r="E19" i="3" s="1"/>
  <c r="AL96" i="39"/>
  <c r="M105" i="39"/>
  <c r="AM95" i="39" a="1"/>
  <c r="AM95" i="39" s="1"/>
  <c r="AN95" i="39" a="1"/>
  <c r="AN95" i="39" s="1"/>
  <c r="AO95" i="39" a="1"/>
  <c r="AO95" i="39" s="1"/>
  <c r="AI95" i="38"/>
  <c r="AO95" i="38" a="1"/>
  <c r="AO95" i="38" s="1"/>
  <c r="H23" i="37"/>
  <c r="H21" i="37"/>
  <c r="H24" i="37"/>
  <c r="H20" i="37"/>
  <c r="H22" i="37"/>
  <c r="G20" i="37"/>
  <c r="G21" i="37"/>
  <c r="G23" i="37"/>
  <c r="G24" i="37"/>
  <c r="G22" i="37"/>
  <c r="F23" i="37"/>
  <c r="F20" i="37"/>
  <c r="F24" i="37"/>
  <c r="F21" i="37"/>
  <c r="F22" i="37"/>
  <c r="O105" i="37"/>
  <c r="S105" i="36"/>
  <c r="X105" i="36" a="1"/>
  <c r="X105" i="36" s="1"/>
  <c r="Y105" i="36" a="1"/>
  <c r="Y105" i="36" s="1"/>
  <c r="M103" i="35"/>
  <c r="V105" i="35"/>
  <c r="N105" i="35"/>
  <c r="AN96" i="35" a="1"/>
  <c r="AN96" i="35" s="1"/>
  <c r="AM96" i="35" a="1"/>
  <c r="AM96" i="35" s="1"/>
  <c r="AO96" i="35" a="1"/>
  <c r="AO96" i="35" s="1"/>
  <c r="AL96" i="34"/>
  <c r="M105" i="34"/>
  <c r="AM95" i="34" a="1"/>
  <c r="AM95" i="34" s="1"/>
  <c r="AC93" i="33"/>
  <c r="AC91" i="33"/>
  <c r="AL90" i="33"/>
  <c r="AN89" i="33" a="1"/>
  <c r="AN89" i="33" s="1"/>
  <c r="AM89" i="33" a="1"/>
  <c r="AM89" i="33" s="1"/>
  <c r="AO89" i="33" a="1"/>
  <c r="AO89" i="33" s="1"/>
  <c r="AI91" i="32"/>
  <c r="AL92" i="32" s="1"/>
  <c r="AI93" i="32"/>
  <c r="AL94" i="31"/>
  <c r="AC95" i="31"/>
  <c r="AO93" i="31" a="1"/>
  <c r="AO93" i="31" s="1"/>
  <c r="AN93" i="31" a="1"/>
  <c r="AN93" i="31" s="1"/>
  <c r="AM93" i="31" a="1"/>
  <c r="AM93" i="31" s="1"/>
  <c r="AL92" i="31"/>
  <c r="AM91" i="31" a="1"/>
  <c r="AM91" i="31" s="1"/>
  <c r="AN91" i="31" a="1"/>
  <c r="AN91" i="31" s="1"/>
  <c r="AO91" i="31" a="1"/>
  <c r="AO91" i="31" s="1"/>
  <c r="AL96" i="30"/>
  <c r="M105" i="30"/>
  <c r="AM95" i="30" a="1"/>
  <c r="AM95" i="30" s="1"/>
  <c r="AO95" i="30" a="1"/>
  <c r="AO95" i="30" s="1"/>
  <c r="AO92" i="29" a="1"/>
  <c r="AO92" i="29" s="1"/>
  <c r="AN92" i="29" a="1"/>
  <c r="AN92" i="29" s="1"/>
  <c r="AM92" i="29" a="1"/>
  <c r="AM92" i="29" s="1"/>
  <c r="AM91" i="29" a="1"/>
  <c r="AM91" i="29" s="1"/>
  <c r="AO91" i="29" a="1"/>
  <c r="AO91" i="29" s="1"/>
  <c r="AL94" i="29"/>
  <c r="AC95" i="29"/>
  <c r="AN93" i="29" a="1"/>
  <c r="AN93" i="29" s="1"/>
  <c r="AM93" i="29" a="1"/>
  <c r="AM93" i="29" s="1"/>
  <c r="AO93" i="29" a="1"/>
  <c r="AO93" i="29" s="1"/>
  <c r="H21" i="28"/>
  <c r="H20" i="28"/>
  <c r="H23" i="28"/>
  <c r="H24" i="28"/>
  <c r="H22" i="28"/>
  <c r="F23" i="28"/>
  <c r="F20" i="28"/>
  <c r="F24" i="28"/>
  <c r="F21" i="28"/>
  <c r="F22" i="28"/>
  <c r="G21" i="28"/>
  <c r="G23" i="28"/>
  <c r="G20" i="28"/>
  <c r="G24" i="28"/>
  <c r="G22" i="28"/>
  <c r="O105" i="28"/>
  <c r="AL94" i="27"/>
  <c r="AC95" i="27"/>
  <c r="AN93" i="27" a="1"/>
  <c r="AN93" i="27" s="1"/>
  <c r="AL92" i="27"/>
  <c r="AO91" i="27" a="1"/>
  <c r="AO91" i="27" s="1"/>
  <c r="AM91" i="27" a="1"/>
  <c r="AM91" i="27" s="1"/>
  <c r="AM93" i="27" a="1"/>
  <c r="AM93" i="27" s="1"/>
  <c r="AL92" i="26"/>
  <c r="AM91" i="26" a="1"/>
  <c r="AM91" i="26" s="1"/>
  <c r="AO91" i="26" a="1"/>
  <c r="AO91" i="26" s="1"/>
  <c r="AN91" i="26" a="1"/>
  <c r="AN91" i="26" s="1"/>
  <c r="AC95" i="26"/>
  <c r="AL94" i="26"/>
  <c r="AO93" i="26" a="1"/>
  <c r="AO93" i="26" s="1"/>
  <c r="AM93" i="26" a="1"/>
  <c r="AM93" i="26" s="1"/>
  <c r="V106" i="25"/>
  <c r="M107" i="25"/>
  <c r="V107" i="24"/>
  <c r="N107" i="24"/>
  <c r="W106" i="24" a="1"/>
  <c r="W106" i="24" s="1"/>
  <c r="Y106" i="24" a="1"/>
  <c r="Y106" i="24" s="1"/>
  <c r="X106" i="24" a="1"/>
  <c r="X106" i="24" s="1"/>
  <c r="N105" i="23"/>
  <c r="M103" i="23"/>
  <c r="V105" i="23"/>
  <c r="AO96" i="23" a="1"/>
  <c r="AO96" i="23" s="1"/>
  <c r="AN96" i="23" a="1"/>
  <c r="AN96" i="23" s="1"/>
  <c r="AM96" i="23" a="1"/>
  <c r="AM96" i="23" s="1"/>
  <c r="I22" i="37" l="1"/>
  <c r="I46" i="36"/>
  <c r="I45" i="36" s="1"/>
  <c r="AG5" i="36" s="1"/>
  <c r="E30" i="3" s="1"/>
  <c r="I21" i="37"/>
  <c r="I20" i="37"/>
  <c r="I23" i="28"/>
  <c r="I23" i="37"/>
  <c r="I22" i="28"/>
  <c r="I21" i="28"/>
  <c r="I20" i="28"/>
  <c r="N105" i="39"/>
  <c r="V105" i="39"/>
  <c r="M103" i="39"/>
  <c r="AN96" i="39" a="1"/>
  <c r="AN96" i="39" s="1"/>
  <c r="AM96" i="39" a="1"/>
  <c r="AM96" i="39" s="1"/>
  <c r="AO96" i="39" a="1"/>
  <c r="AO96" i="39" s="1"/>
  <c r="M105" i="38"/>
  <c r="AL96" i="38"/>
  <c r="AN95" i="38" a="1"/>
  <c r="AN95" i="38" s="1"/>
  <c r="AM95" i="38" a="1"/>
  <c r="AM95" i="38" s="1"/>
  <c r="P105" i="37"/>
  <c r="V106" i="36"/>
  <c r="M107" i="36"/>
  <c r="W105" i="36" a="1"/>
  <c r="W105" i="36" s="1"/>
  <c r="O105" i="35"/>
  <c r="P105" i="35" s="1"/>
  <c r="Q105" i="35" s="1"/>
  <c r="R105" i="35" s="1"/>
  <c r="H21" i="35"/>
  <c r="H24" i="35"/>
  <c r="H20" i="35"/>
  <c r="H23" i="35"/>
  <c r="H22" i="35"/>
  <c r="F23" i="35"/>
  <c r="F21" i="35"/>
  <c r="F20" i="35"/>
  <c r="F24" i="35"/>
  <c r="F22" i="35"/>
  <c r="G23" i="35"/>
  <c r="G21" i="35"/>
  <c r="G24" i="35"/>
  <c r="G20" i="35"/>
  <c r="G22" i="35"/>
  <c r="V105" i="34"/>
  <c r="N105" i="34"/>
  <c r="M103" i="34"/>
  <c r="AO96" i="34" a="1"/>
  <c r="AO96" i="34" s="1"/>
  <c r="AN96" i="34" a="1"/>
  <c r="AN96" i="34" s="1"/>
  <c r="AM96" i="34" a="1"/>
  <c r="AM96" i="34" s="1"/>
  <c r="AM90" i="33" a="1"/>
  <c r="AM90" i="33" s="1"/>
  <c r="AO90" i="33" a="1"/>
  <c r="AO90" i="33" s="1"/>
  <c r="AN90" i="33" a="1"/>
  <c r="AN90" i="33" s="1"/>
  <c r="AD91" i="33"/>
  <c r="AE91" i="33" s="1"/>
  <c r="AF91" i="33" s="1"/>
  <c r="AG91" i="33" s="1"/>
  <c r="AH91" i="33" s="1"/>
  <c r="AL91" i="33"/>
  <c r="AL93" i="33"/>
  <c r="AD93" i="33"/>
  <c r="AE93" i="33" s="1"/>
  <c r="AF93" i="33" s="1"/>
  <c r="AG93" i="33" s="1"/>
  <c r="AH93" i="33" s="1"/>
  <c r="AC95" i="32"/>
  <c r="AL94" i="32"/>
  <c r="AO93" i="32" a="1"/>
  <c r="AO93" i="32" s="1"/>
  <c r="AN91" i="32" a="1"/>
  <c r="AN91" i="32" s="1"/>
  <c r="AM91" i="32" a="1"/>
  <c r="AM91" i="32" s="1"/>
  <c r="AM92" i="32" a="1"/>
  <c r="AM92" i="32" s="1"/>
  <c r="AN92" i="32" a="1"/>
  <c r="AN92" i="32" s="1"/>
  <c r="AO92" i="32" a="1"/>
  <c r="AO92" i="32" s="1"/>
  <c r="AM93" i="32" a="1"/>
  <c r="AM93" i="32" s="1"/>
  <c r="AN93" i="32" a="1"/>
  <c r="AN93" i="32" s="1"/>
  <c r="AO91" i="32" a="1"/>
  <c r="AO91" i="32" s="1"/>
  <c r="AN92" i="31" a="1"/>
  <c r="AN92" i="31" s="1"/>
  <c r="AO92" i="31" a="1"/>
  <c r="AO92" i="31" s="1"/>
  <c r="AM92" i="31" a="1"/>
  <c r="AM92" i="31" s="1"/>
  <c r="AL95" i="31"/>
  <c r="AD95" i="31"/>
  <c r="AE95" i="31" s="1"/>
  <c r="AF95" i="31" s="1"/>
  <c r="AG95" i="31" s="1"/>
  <c r="AH95" i="31" s="1"/>
  <c r="AM94" i="31" a="1"/>
  <c r="AM94" i="31" s="1"/>
  <c r="AO94" i="31" a="1"/>
  <c r="AO94" i="31" s="1"/>
  <c r="AN94" i="31" a="1"/>
  <c r="AN94" i="31" s="1"/>
  <c r="N105" i="30"/>
  <c r="M103" i="30"/>
  <c r="V105" i="30"/>
  <c r="AM96" i="30" a="1"/>
  <c r="AM96" i="30" s="1"/>
  <c r="AO96" i="30" a="1"/>
  <c r="AO96" i="30" s="1"/>
  <c r="AN96" i="30" a="1"/>
  <c r="AN96" i="30" s="1"/>
  <c r="AD95" i="29"/>
  <c r="AE95" i="29" s="1"/>
  <c r="AF95" i="29" s="1"/>
  <c r="AG95" i="29" s="1"/>
  <c r="AH95" i="29" s="1"/>
  <c r="AL95" i="29"/>
  <c r="AN94" i="29" a="1"/>
  <c r="AN94" i="29" s="1"/>
  <c r="AM94" i="29" a="1"/>
  <c r="AM94" i="29" s="1"/>
  <c r="AO94" i="29" a="1"/>
  <c r="AO94" i="29" s="1"/>
  <c r="P105" i="28"/>
  <c r="AO92" i="27" a="1"/>
  <c r="AO92" i="27" s="1"/>
  <c r="AN92" i="27" a="1"/>
  <c r="AN92" i="27" s="1"/>
  <c r="AM92" i="27" a="1"/>
  <c r="AM92" i="27" s="1"/>
  <c r="AD95" i="27"/>
  <c r="AE95" i="27" s="1"/>
  <c r="AF95" i="27" s="1"/>
  <c r="AG95" i="27" s="1"/>
  <c r="AH95" i="27" s="1"/>
  <c r="AL95" i="27"/>
  <c r="AO94" i="27" a="1"/>
  <c r="AO94" i="27" s="1"/>
  <c r="AN94" i="27" a="1"/>
  <c r="AN94" i="27" s="1"/>
  <c r="AM94" i="27" a="1"/>
  <c r="AM94" i="27" s="1"/>
  <c r="AN94" i="26" a="1"/>
  <c r="AN94" i="26" s="1"/>
  <c r="AM94" i="26" a="1"/>
  <c r="AM94" i="26" s="1"/>
  <c r="AO94" i="26" a="1"/>
  <c r="AO94" i="26" s="1"/>
  <c r="AD95" i="26"/>
  <c r="AE95" i="26" s="1"/>
  <c r="AF95" i="26" s="1"/>
  <c r="AG95" i="26" s="1"/>
  <c r="AH95" i="26" s="1"/>
  <c r="AL95" i="26"/>
  <c r="AM92" i="26" a="1"/>
  <c r="AM92" i="26" s="1"/>
  <c r="AO92" i="26" a="1"/>
  <c r="AO92" i="26" s="1"/>
  <c r="AN92" i="26" a="1"/>
  <c r="AN92" i="26" s="1"/>
  <c r="V107" i="25"/>
  <c r="N107" i="25"/>
  <c r="X106" i="25" a="1"/>
  <c r="X106" i="25" s="1"/>
  <c r="W106" i="25" a="1"/>
  <c r="W106" i="25" s="1"/>
  <c r="Y106" i="25" a="1"/>
  <c r="Y106" i="25" s="1"/>
  <c r="O107" i="24"/>
  <c r="H24" i="23"/>
  <c r="H21" i="23"/>
  <c r="H23" i="23"/>
  <c r="H20" i="23"/>
  <c r="H22" i="23"/>
  <c r="G21" i="23"/>
  <c r="G23" i="23"/>
  <c r="G24" i="23"/>
  <c r="G20" i="23"/>
  <c r="G22" i="23"/>
  <c r="F20" i="23"/>
  <c r="F21" i="23"/>
  <c r="F24" i="23"/>
  <c r="F23" i="23"/>
  <c r="F22" i="23"/>
  <c r="O105" i="23"/>
  <c r="I46" i="37" l="1"/>
  <c r="I45" i="37" s="1"/>
  <c r="AG5" i="37" s="1"/>
  <c r="E31" i="3" s="1"/>
  <c r="I22" i="23"/>
  <c r="I23" i="23"/>
  <c r="I22" i="35"/>
  <c r="I21" i="23"/>
  <c r="I20" i="35"/>
  <c r="I46" i="28"/>
  <c r="I45" i="28" s="1"/>
  <c r="AG5" i="28" s="1"/>
  <c r="E22" i="3" s="1"/>
  <c r="I20" i="23"/>
  <c r="I21" i="35"/>
  <c r="I23" i="35"/>
  <c r="H21" i="39"/>
  <c r="H20" i="39"/>
  <c r="H24" i="39"/>
  <c r="H22" i="39"/>
  <c r="H23" i="39"/>
  <c r="F20" i="39"/>
  <c r="F21" i="39"/>
  <c r="F23" i="39"/>
  <c r="F24" i="39"/>
  <c r="F22" i="39"/>
  <c r="G21" i="39"/>
  <c r="G24" i="39"/>
  <c r="G23" i="39"/>
  <c r="G22" i="39"/>
  <c r="G20" i="39"/>
  <c r="O105" i="39"/>
  <c r="AO96" i="38" a="1"/>
  <c r="AO96" i="38" s="1"/>
  <c r="AN96" i="38" a="1"/>
  <c r="AN96" i="38" s="1"/>
  <c r="AM96" i="38" a="1"/>
  <c r="AM96" i="38" s="1"/>
  <c r="V105" i="38"/>
  <c r="N105" i="38"/>
  <c r="M103" i="38"/>
  <c r="Q105" i="37"/>
  <c r="R105" i="37" s="1"/>
  <c r="V107" i="36"/>
  <c r="N107" i="36"/>
  <c r="O107" i="36" s="1"/>
  <c r="P107" i="36" s="1"/>
  <c r="Q107" i="36" s="1"/>
  <c r="R107" i="36" s="1"/>
  <c r="W106" i="36" a="1"/>
  <c r="W106" i="36" s="1"/>
  <c r="Y106" i="36" a="1"/>
  <c r="Y106" i="36" s="1"/>
  <c r="X106" i="36" a="1"/>
  <c r="X106" i="36" s="1"/>
  <c r="S105" i="35"/>
  <c r="Y105" i="35" s="1" a="1"/>
  <c r="Y105" i="35" s="1"/>
  <c r="G20" i="34"/>
  <c r="G21" i="34"/>
  <c r="G24" i="34"/>
  <c r="G23" i="34"/>
  <c r="G22" i="34"/>
  <c r="F23" i="34"/>
  <c r="F24" i="34"/>
  <c r="F21" i="34"/>
  <c r="F20" i="34"/>
  <c r="I20" i="34" s="1"/>
  <c r="F22" i="34"/>
  <c r="H24" i="34"/>
  <c r="H20" i="34"/>
  <c r="H21" i="34"/>
  <c r="H23" i="34"/>
  <c r="H22" i="34"/>
  <c r="O105" i="34"/>
  <c r="P105" i="34" s="1"/>
  <c r="Q105" i="34" s="1"/>
  <c r="R105" i="34" s="1"/>
  <c r="AI93" i="33"/>
  <c r="AN93" i="33" s="1" a="1"/>
  <c r="AN93" i="33" s="1"/>
  <c r="AM93" i="33" a="1"/>
  <c r="AM93" i="33" s="1"/>
  <c r="AI91" i="33"/>
  <c r="AN91" i="33" a="1"/>
  <c r="AN91" i="33" s="1"/>
  <c r="AM94" i="32" a="1"/>
  <c r="AM94" i="32" s="1"/>
  <c r="AO94" i="32" a="1"/>
  <c r="AO94" i="32" s="1"/>
  <c r="AN94" i="32" a="1"/>
  <c r="AN94" i="32" s="1"/>
  <c r="AD95" i="32"/>
  <c r="AE95" i="32" s="1"/>
  <c r="AF95" i="32" s="1"/>
  <c r="AG95" i="32" s="1"/>
  <c r="AH95" i="32" s="1"/>
  <c r="AL95" i="32"/>
  <c r="AN95" i="31" a="1"/>
  <c r="AN95" i="31" s="1"/>
  <c r="AI95" i="31"/>
  <c r="AM95" i="31" a="1"/>
  <c r="AM95" i="31" s="1"/>
  <c r="G21" i="30"/>
  <c r="G23" i="30"/>
  <c r="G24" i="30"/>
  <c r="G20" i="30"/>
  <c r="G22" i="30"/>
  <c r="H21" i="30"/>
  <c r="H20" i="30"/>
  <c r="H24" i="30"/>
  <c r="H23" i="30"/>
  <c r="H22" i="30"/>
  <c r="F21" i="30"/>
  <c r="F24" i="30"/>
  <c r="F20" i="30"/>
  <c r="F23" i="30"/>
  <c r="F22" i="30"/>
  <c r="O105" i="30"/>
  <c r="AI95" i="29"/>
  <c r="AM95" i="29" s="1" a="1"/>
  <c r="AM95" i="29" s="1"/>
  <c r="Q105" i="28"/>
  <c r="AI95" i="27"/>
  <c r="AM95" i="27" a="1"/>
  <c r="AM95" i="27" s="1"/>
  <c r="AI95" i="26"/>
  <c r="O107" i="25"/>
  <c r="P107" i="24"/>
  <c r="Q107" i="24" s="1"/>
  <c r="R107" i="24" s="1"/>
  <c r="P105" i="23"/>
  <c r="I22" i="34" l="1"/>
  <c r="I46" i="23"/>
  <c r="I45" i="23" s="1"/>
  <c r="AG5" i="23" s="1"/>
  <c r="E17" i="3" s="1"/>
  <c r="I20" i="30"/>
  <c r="I21" i="39"/>
  <c r="I21" i="30"/>
  <c r="I23" i="39"/>
  <c r="I20" i="39"/>
  <c r="I21" i="34"/>
  <c r="I22" i="30"/>
  <c r="I46" i="35"/>
  <c r="I45" i="35" s="1"/>
  <c r="AG5" i="35" s="1"/>
  <c r="E29" i="3" s="1"/>
  <c r="I23" i="34"/>
  <c r="I22" i="39"/>
  <c r="I23" i="30"/>
  <c r="P105" i="39"/>
  <c r="O105" i="38"/>
  <c r="P105" i="38" s="1"/>
  <c r="Q105" i="38" s="1"/>
  <c r="R105" i="38" s="1"/>
  <c r="F21" i="38"/>
  <c r="F23" i="38"/>
  <c r="F24" i="38"/>
  <c r="F20" i="38"/>
  <c r="F22" i="38"/>
  <c r="G21" i="38"/>
  <c r="G20" i="38"/>
  <c r="G23" i="38"/>
  <c r="G24" i="38"/>
  <c r="G22" i="38"/>
  <c r="H21" i="38"/>
  <c r="H24" i="38"/>
  <c r="H23" i="38"/>
  <c r="H20" i="38"/>
  <c r="H22" i="38"/>
  <c r="S105" i="37"/>
  <c r="S107" i="36"/>
  <c r="X107" i="36" s="1" a="1"/>
  <c r="X107" i="36" s="1"/>
  <c r="Y107" i="36" a="1"/>
  <c r="Y107" i="36" s="1"/>
  <c r="W105" i="35" a="1"/>
  <c r="W105" i="35" s="1"/>
  <c r="V106" i="35"/>
  <c r="M107" i="35"/>
  <c r="X105" i="35" a="1"/>
  <c r="X105" i="35" s="1"/>
  <c r="W105" i="34" a="1"/>
  <c r="W105" i="34" s="1"/>
  <c r="S105" i="34"/>
  <c r="X105" i="34" a="1"/>
  <c r="X105" i="34" s="1"/>
  <c r="Y105" i="34" a="1"/>
  <c r="Y105" i="34" s="1"/>
  <c r="AL92" i="33"/>
  <c r="AO91" i="33" a="1"/>
  <c r="AO91" i="33" s="1"/>
  <c r="AM91" i="33" a="1"/>
  <c r="AM91" i="33" s="1"/>
  <c r="AL94" i="33"/>
  <c r="AC95" i="33"/>
  <c r="AO93" i="33" a="1"/>
  <c r="AO93" i="33" s="1"/>
  <c r="AI95" i="32"/>
  <c r="AN95" i="32" s="1" a="1"/>
  <c r="AN95" i="32" s="1"/>
  <c r="M105" i="31"/>
  <c r="AL96" i="31"/>
  <c r="AO95" i="31" a="1"/>
  <c r="AO95" i="31" s="1"/>
  <c r="P105" i="30"/>
  <c r="AO95" i="29" a="1"/>
  <c r="AO95" i="29" s="1"/>
  <c r="M105" i="29"/>
  <c r="AL96" i="29"/>
  <c r="AN95" i="29" a="1"/>
  <c r="AN95" i="29" s="1"/>
  <c r="R105" i="28"/>
  <c r="AL96" i="27"/>
  <c r="M105" i="27"/>
  <c r="AO95" i="27" a="1"/>
  <c r="AO95" i="27" s="1"/>
  <c r="AN95" i="27" a="1"/>
  <c r="AN95" i="27" s="1"/>
  <c r="M105" i="26"/>
  <c r="AL96" i="26"/>
  <c r="AM95" i="26" a="1"/>
  <c r="AM95" i="26" s="1"/>
  <c r="AN95" i="26" a="1"/>
  <c r="AN95" i="26" s="1"/>
  <c r="AO95" i="26" a="1"/>
  <c r="AO95" i="26" s="1"/>
  <c r="P107" i="25"/>
  <c r="S107" i="24"/>
  <c r="Q105" i="23"/>
  <c r="I46" i="34" l="1"/>
  <c r="I45" i="34" s="1"/>
  <c r="AG5" i="34" s="1"/>
  <c r="E28" i="3" s="1"/>
  <c r="I46" i="39"/>
  <c r="I45" i="39" s="1"/>
  <c r="AG5" i="39" s="1"/>
  <c r="E33" i="3" s="1"/>
  <c r="I46" i="30"/>
  <c r="I45" i="30" s="1"/>
  <c r="AG5" i="30" s="1"/>
  <c r="E24" i="3" s="1"/>
  <c r="I22" i="38"/>
  <c r="I20" i="38"/>
  <c r="I23" i="38"/>
  <c r="I21" i="38"/>
  <c r="Q105" i="39"/>
  <c r="S105" i="38"/>
  <c r="X105" i="38" s="1" a="1"/>
  <c r="X105" i="38" s="1"/>
  <c r="V106" i="37"/>
  <c r="M107" i="37"/>
  <c r="W105" i="37" a="1"/>
  <c r="W105" i="37" s="1"/>
  <c r="Y105" i="37" a="1"/>
  <c r="Y105" i="37" s="1"/>
  <c r="X105" i="37" a="1"/>
  <c r="X105" i="37" s="1"/>
  <c r="M109" i="36"/>
  <c r="V108" i="36"/>
  <c r="W107" i="36" a="1"/>
  <c r="W107" i="36" s="1"/>
  <c r="V107" i="35"/>
  <c r="N107" i="35"/>
  <c r="W106" i="35" a="1"/>
  <c r="W106" i="35" s="1"/>
  <c r="Y106" i="35" a="1"/>
  <c r="Y106" i="35" s="1"/>
  <c r="X106" i="35" a="1"/>
  <c r="X106" i="35" s="1"/>
  <c r="V106" i="34"/>
  <c r="M107" i="34"/>
  <c r="AD95" i="33"/>
  <c r="AE95" i="33" s="1"/>
  <c r="AF95" i="33" s="1"/>
  <c r="AG95" i="33" s="1"/>
  <c r="AH95" i="33" s="1"/>
  <c r="AL95" i="33"/>
  <c r="AN94" i="33" a="1"/>
  <c r="AN94" i="33" s="1"/>
  <c r="AO94" i="33" a="1"/>
  <c r="AO94" i="33" s="1"/>
  <c r="AM94" i="33" a="1"/>
  <c r="AM94" i="33" s="1"/>
  <c r="AN92" i="33" a="1"/>
  <c r="AN92" i="33" s="1"/>
  <c r="AM92" i="33" a="1"/>
  <c r="AM92" i="33" s="1"/>
  <c r="AO92" i="33" a="1"/>
  <c r="AO92" i="33" s="1"/>
  <c r="M105" i="32"/>
  <c r="AL96" i="32"/>
  <c r="AO95" i="32" a="1"/>
  <c r="AO95" i="32" s="1"/>
  <c r="AM95" i="32" a="1"/>
  <c r="AM95" i="32" s="1"/>
  <c r="M103" i="31"/>
  <c r="N105" i="31"/>
  <c r="V105" i="31"/>
  <c r="AM96" i="31" a="1"/>
  <c r="AM96" i="31" s="1"/>
  <c r="AO96" i="31" a="1"/>
  <c r="AO96" i="31" s="1"/>
  <c r="AN96" i="31" a="1"/>
  <c r="AN96" i="31" s="1"/>
  <c r="Q105" i="30"/>
  <c r="AO96" i="29" a="1"/>
  <c r="AO96" i="29" s="1"/>
  <c r="AN96" i="29" a="1"/>
  <c r="AN96" i="29" s="1"/>
  <c r="AM96" i="29" a="1"/>
  <c r="AM96" i="29" s="1"/>
  <c r="M103" i="29"/>
  <c r="V105" i="29"/>
  <c r="N105" i="29"/>
  <c r="S105" i="28"/>
  <c r="X105" i="28" a="1"/>
  <c r="X105" i="28" s="1"/>
  <c r="V105" i="27"/>
  <c r="N105" i="27"/>
  <c r="M103" i="27"/>
  <c r="AM96" i="27" a="1"/>
  <c r="AM96" i="27" s="1"/>
  <c r="AN96" i="27" a="1"/>
  <c r="AN96" i="27" s="1"/>
  <c r="AO96" i="27" a="1"/>
  <c r="AO96" i="27" s="1"/>
  <c r="AO96" i="26" a="1"/>
  <c r="AO96" i="26" s="1"/>
  <c r="AN96" i="26" a="1"/>
  <c r="AN96" i="26" s="1"/>
  <c r="AM96" i="26" a="1"/>
  <c r="AM96" i="26" s="1"/>
  <c r="V105" i="26"/>
  <c r="N105" i="26"/>
  <c r="M103" i="26"/>
  <c r="Q107" i="25"/>
  <c r="R107" i="25" s="1"/>
  <c r="V108" i="24"/>
  <c r="M109" i="24"/>
  <c r="X107" i="24" a="1"/>
  <c r="X107" i="24" s="1"/>
  <c r="Y107" i="24" a="1"/>
  <c r="Y107" i="24" s="1"/>
  <c r="W107" i="24" a="1"/>
  <c r="W107" i="24" s="1"/>
  <c r="R105" i="23"/>
  <c r="I46" i="38" l="1"/>
  <c r="I45" i="38" s="1"/>
  <c r="AG5" i="38" s="1"/>
  <c r="E32" i="3" s="1"/>
  <c r="R105" i="39"/>
  <c r="M107" i="38"/>
  <c r="V106" i="38"/>
  <c r="Y105" i="38" a="1"/>
  <c r="Y105" i="38" s="1"/>
  <c r="W105" i="38" a="1"/>
  <c r="W105" i="38" s="1"/>
  <c r="V107" i="37"/>
  <c r="N107" i="37"/>
  <c r="X106" i="37" a="1"/>
  <c r="X106" i="37" s="1"/>
  <c r="Y106" i="37" a="1"/>
  <c r="Y106" i="37" s="1"/>
  <c r="W106" i="37" a="1"/>
  <c r="W106" i="37" s="1"/>
  <c r="X108" i="36" a="1"/>
  <c r="X108" i="36" s="1"/>
  <c r="Y108" i="36" a="1"/>
  <c r="Y108" i="36" s="1"/>
  <c r="W108" i="36" a="1"/>
  <c r="W108" i="36" s="1"/>
  <c r="N109" i="36"/>
  <c r="O109" i="36" s="1"/>
  <c r="P109" i="36" s="1"/>
  <c r="Q109" i="36" s="1"/>
  <c r="R109" i="36" s="1"/>
  <c r="V109" i="36"/>
  <c r="O107" i="35"/>
  <c r="P107" i="35" s="1"/>
  <c r="Q107" i="35" s="1"/>
  <c r="R107" i="35" s="1"/>
  <c r="V107" i="34"/>
  <c r="N107" i="34"/>
  <c r="O107" i="34" s="1"/>
  <c r="P107" i="34" s="1"/>
  <c r="Q107" i="34" s="1"/>
  <c r="R107" i="34" s="1"/>
  <c r="W106" i="34" a="1"/>
  <c r="W106" i="34" s="1"/>
  <c r="X106" i="34" a="1"/>
  <c r="X106" i="34" s="1"/>
  <c r="Y106" i="34" a="1"/>
  <c r="Y106" i="34" s="1"/>
  <c r="AI95" i="33"/>
  <c r="AO96" i="32" a="1"/>
  <c r="AO96" i="32" s="1"/>
  <c r="AN96" i="32" a="1"/>
  <c r="AN96" i="32" s="1"/>
  <c r="AM96" i="32" a="1"/>
  <c r="AM96" i="32" s="1"/>
  <c r="V105" i="32"/>
  <c r="N105" i="32"/>
  <c r="M103" i="32"/>
  <c r="H24" i="31"/>
  <c r="H20" i="31"/>
  <c r="H23" i="31"/>
  <c r="H21" i="31"/>
  <c r="H22" i="31"/>
  <c r="G21" i="31"/>
  <c r="G24" i="31"/>
  <c r="G20" i="31"/>
  <c r="G23" i="31"/>
  <c r="G22" i="31"/>
  <c r="O105" i="31"/>
  <c r="F23" i="31"/>
  <c r="F24" i="31"/>
  <c r="F21" i="31"/>
  <c r="F20" i="31"/>
  <c r="I20" i="31" s="1"/>
  <c r="F22" i="31"/>
  <c r="R105" i="30"/>
  <c r="O105" i="29"/>
  <c r="G21" i="29"/>
  <c r="G24" i="29"/>
  <c r="G20" i="29"/>
  <c r="G23" i="29"/>
  <c r="G22" i="29"/>
  <c r="F24" i="29"/>
  <c r="F23" i="29"/>
  <c r="F21" i="29"/>
  <c r="F20" i="29"/>
  <c r="F22" i="29"/>
  <c r="H21" i="29"/>
  <c r="H23" i="29"/>
  <c r="H24" i="29"/>
  <c r="H20" i="29"/>
  <c r="H22" i="29"/>
  <c r="M107" i="28"/>
  <c r="V106" i="28"/>
  <c r="W105" i="28" a="1"/>
  <c r="W105" i="28" s="1"/>
  <c r="Y105" i="28" a="1"/>
  <c r="Y105" i="28" s="1"/>
  <c r="G21" i="27"/>
  <c r="G20" i="27"/>
  <c r="G24" i="27"/>
  <c r="G23" i="27"/>
  <c r="G22" i="27"/>
  <c r="H23" i="27"/>
  <c r="H21" i="27"/>
  <c r="H24" i="27"/>
  <c r="H20" i="27"/>
  <c r="H22" i="27"/>
  <c r="F21" i="27"/>
  <c r="F20" i="27"/>
  <c r="F24" i="27"/>
  <c r="F23" i="27"/>
  <c r="F22" i="27"/>
  <c r="I22" i="27" s="1"/>
  <c r="O105" i="27"/>
  <c r="O105" i="26"/>
  <c r="F20" i="26"/>
  <c r="F21" i="26"/>
  <c r="F24" i="26"/>
  <c r="F22" i="26"/>
  <c r="F23" i="26"/>
  <c r="G21" i="26"/>
  <c r="G23" i="26"/>
  <c r="G24" i="26"/>
  <c r="G20" i="26"/>
  <c r="G22" i="26"/>
  <c r="H21" i="26"/>
  <c r="H23" i="26"/>
  <c r="H20" i="26"/>
  <c r="H24" i="26"/>
  <c r="H22" i="26"/>
  <c r="S107" i="25"/>
  <c r="V109" i="24"/>
  <c r="N109" i="24"/>
  <c r="O109" i="24" s="1"/>
  <c r="P109" i="24" s="1"/>
  <c r="Q109" i="24" s="1"/>
  <c r="R109" i="24" s="1"/>
  <c r="X108" i="24" a="1"/>
  <c r="X108" i="24" s="1"/>
  <c r="Y108" i="24" a="1"/>
  <c r="Y108" i="24" s="1"/>
  <c r="W108" i="24" a="1"/>
  <c r="W108" i="24" s="1"/>
  <c r="S105" i="23"/>
  <c r="X105" i="23" a="1"/>
  <c r="X105" i="23" s="1"/>
  <c r="W105" i="23" a="1"/>
  <c r="W105" i="23" s="1"/>
  <c r="I22" i="31" l="1"/>
  <c r="I21" i="29"/>
  <c r="I21" i="31"/>
  <c r="I23" i="27"/>
  <c r="I21" i="26"/>
  <c r="I20" i="29"/>
  <c r="I20" i="27"/>
  <c r="I23" i="29"/>
  <c r="I23" i="31"/>
  <c r="I46" i="31" s="1"/>
  <c r="I45" i="31" s="1"/>
  <c r="AG5" i="31" s="1"/>
  <c r="E25" i="3" s="1"/>
  <c r="I20" i="26"/>
  <c r="I22" i="29"/>
  <c r="I21" i="27"/>
  <c r="I23" i="26"/>
  <c r="I22" i="26"/>
  <c r="S105" i="39"/>
  <c r="X105" i="39" a="1"/>
  <c r="X105" i="39" s="1"/>
  <c r="Y106" i="38" a="1"/>
  <c r="Y106" i="38" s="1"/>
  <c r="X106" i="38" a="1"/>
  <c r="X106" i="38" s="1"/>
  <c r="W106" i="38" a="1"/>
  <c r="W106" i="38" s="1"/>
  <c r="V107" i="38"/>
  <c r="N107" i="38"/>
  <c r="O107" i="37"/>
  <c r="S109" i="36"/>
  <c r="S107" i="35"/>
  <c r="X107" i="35" a="1"/>
  <c r="X107" i="35" s="1"/>
  <c r="Y107" i="35" a="1"/>
  <c r="Y107" i="35" s="1"/>
  <c r="S107" i="34"/>
  <c r="W107" i="34" s="1" a="1"/>
  <c r="W107" i="34" s="1"/>
  <c r="X107" i="34" a="1"/>
  <c r="X107" i="34" s="1"/>
  <c r="M105" i="33"/>
  <c r="AL96" i="33"/>
  <c r="AM95" i="33" a="1"/>
  <c r="AM95" i="33" s="1"/>
  <c r="AN95" i="33" a="1"/>
  <c r="AN95" i="33" s="1"/>
  <c r="AO95" i="33" a="1"/>
  <c r="AO95" i="33" s="1"/>
  <c r="O105" i="32"/>
  <c r="P105" i="32" s="1"/>
  <c r="Q105" i="32" s="1"/>
  <c r="R105" i="32" s="1"/>
  <c r="F22" i="32"/>
  <c r="F23" i="32"/>
  <c r="F21" i="32"/>
  <c r="F24" i="32"/>
  <c r="F20" i="32"/>
  <c r="G21" i="32"/>
  <c r="G23" i="32"/>
  <c r="G24" i="32"/>
  <c r="G20" i="32"/>
  <c r="G22" i="32"/>
  <c r="H21" i="32"/>
  <c r="H24" i="32"/>
  <c r="H20" i="32"/>
  <c r="H23" i="32"/>
  <c r="H22" i="32"/>
  <c r="P105" i="31"/>
  <c r="W105" i="30" a="1"/>
  <c r="W105" i="30" s="1"/>
  <c r="S105" i="30"/>
  <c r="X105" i="30" a="1"/>
  <c r="X105" i="30" s="1"/>
  <c r="P105" i="29"/>
  <c r="Y106" i="28" a="1"/>
  <c r="Y106" i="28" s="1"/>
  <c r="W106" i="28" a="1"/>
  <c r="W106" i="28" s="1"/>
  <c r="X106" i="28" a="1"/>
  <c r="X106" i="28" s="1"/>
  <c r="V107" i="28"/>
  <c r="N107" i="28"/>
  <c r="O107" i="28" s="1"/>
  <c r="P107" i="28" s="1"/>
  <c r="Q107" i="28" s="1"/>
  <c r="R107" i="28" s="1"/>
  <c r="P105" i="27"/>
  <c r="P105" i="26"/>
  <c r="V108" i="25"/>
  <c r="M109" i="25"/>
  <c r="Y107" i="25" a="1"/>
  <c r="Y107" i="25" s="1"/>
  <c r="X107" i="25" a="1"/>
  <c r="X107" i="25" s="1"/>
  <c r="W107" i="25" a="1"/>
  <c r="W107" i="25" s="1"/>
  <c r="X109" i="24" a="1"/>
  <c r="X109" i="24" s="1"/>
  <c r="S109" i="24"/>
  <c r="W109" i="24" s="1" a="1"/>
  <c r="W109" i="24" s="1"/>
  <c r="Y109" i="24" a="1"/>
  <c r="Y109" i="24" s="1"/>
  <c r="V106" i="23"/>
  <c r="M107" i="23"/>
  <c r="Y105" i="23" a="1"/>
  <c r="Y105" i="23" s="1"/>
  <c r="I46" i="29" l="1"/>
  <c r="I45" i="29" s="1"/>
  <c r="AG5" i="29" s="1"/>
  <c r="E23" i="3" s="1"/>
  <c r="I46" i="27"/>
  <c r="I45" i="27" s="1"/>
  <c r="AG5" i="27" s="1"/>
  <c r="E21" i="3" s="1"/>
  <c r="I20" i="32"/>
  <c r="I21" i="32"/>
  <c r="I23" i="32"/>
  <c r="I22" i="32"/>
  <c r="I46" i="26"/>
  <c r="I45" i="26" s="1"/>
  <c r="AG5" i="26" s="1"/>
  <c r="E20" i="3" s="1"/>
  <c r="M107" i="39"/>
  <c r="V106" i="39"/>
  <c r="W105" i="39" a="1"/>
  <c r="W105" i="39" s="1"/>
  <c r="Y105" i="39" a="1"/>
  <c r="Y105" i="39" s="1"/>
  <c r="O107" i="38"/>
  <c r="P107" i="37"/>
  <c r="V110" i="36"/>
  <c r="M111" i="36"/>
  <c r="W109" i="36" a="1"/>
  <c r="W109" i="36" s="1"/>
  <c r="X109" i="36" a="1"/>
  <c r="X109" i="36" s="1"/>
  <c r="Y109" i="36" a="1"/>
  <c r="Y109" i="36" s="1"/>
  <c r="M109" i="35"/>
  <c r="V108" i="35"/>
  <c r="W107" i="35" a="1"/>
  <c r="W107" i="35" s="1"/>
  <c r="V108" i="34"/>
  <c r="M109" i="34"/>
  <c r="Y107" i="34" a="1"/>
  <c r="Y107" i="34" s="1"/>
  <c r="AO96" i="33" a="1"/>
  <c r="AO96" i="33" s="1"/>
  <c r="AN96" i="33" a="1"/>
  <c r="AN96" i="33" s="1"/>
  <c r="AM96" i="33" a="1"/>
  <c r="AM96" i="33" s="1"/>
  <c r="M103" i="33"/>
  <c r="V105" i="33"/>
  <c r="N105" i="33"/>
  <c r="X105" i="32" a="1"/>
  <c r="X105" i="32" s="1"/>
  <c r="S105" i="32"/>
  <c r="Q105" i="31"/>
  <c r="M107" i="30"/>
  <c r="V106" i="30"/>
  <c r="Y105" i="30" a="1"/>
  <c r="Y105" i="30" s="1"/>
  <c r="Q105" i="29"/>
  <c r="S107" i="28"/>
  <c r="X107" i="28" s="1" a="1"/>
  <c r="X107" i="28" s="1"/>
  <c r="Q105" i="27"/>
  <c r="Q105" i="26"/>
  <c r="V109" i="25"/>
  <c r="N109" i="25"/>
  <c r="O109" i="25" s="1"/>
  <c r="P109" i="25" s="1"/>
  <c r="Q109" i="25" s="1"/>
  <c r="R109" i="25" s="1"/>
  <c r="W108" i="25" a="1"/>
  <c r="W108" i="25" s="1"/>
  <c r="Y108" i="25" a="1"/>
  <c r="Y108" i="25" s="1"/>
  <c r="X108" i="25" a="1"/>
  <c r="X108" i="25" s="1"/>
  <c r="V110" i="24"/>
  <c r="M111" i="24"/>
  <c r="X106" i="23" a="1"/>
  <c r="X106" i="23" s="1"/>
  <c r="Y106" i="23" a="1"/>
  <c r="Y106" i="23" s="1"/>
  <c r="W106" i="23" a="1"/>
  <c r="W106" i="23" s="1"/>
  <c r="N107" i="23"/>
  <c r="O107" i="23" s="1"/>
  <c r="P107" i="23" s="1"/>
  <c r="Q107" i="23" s="1"/>
  <c r="R107" i="23" s="1"/>
  <c r="V107" i="23"/>
  <c r="I46" i="32" l="1"/>
  <c r="I45" i="32" s="1"/>
  <c r="AG5" i="32" s="1"/>
  <c r="E26" i="3" s="1"/>
  <c r="Y106" i="39" a="1"/>
  <c r="Y106" i="39" s="1"/>
  <c r="X106" i="39" a="1"/>
  <c r="X106" i="39" s="1"/>
  <c r="W106" i="39" a="1"/>
  <c r="W106" i="39" s="1"/>
  <c r="V107" i="39"/>
  <c r="N107" i="39"/>
  <c r="O107" i="39" s="1"/>
  <c r="P107" i="39" s="1"/>
  <c r="Q107" i="39" s="1"/>
  <c r="R107" i="39" s="1"/>
  <c r="P107" i="38"/>
  <c r="Q107" i="37"/>
  <c r="V111" i="36"/>
  <c r="N111" i="36"/>
  <c r="O111" i="36" s="1"/>
  <c r="P111" i="36" s="1"/>
  <c r="Q111" i="36" s="1"/>
  <c r="R111" i="36" s="1"/>
  <c r="X110" i="36" a="1"/>
  <c r="X110" i="36" s="1"/>
  <c r="W110" i="36" a="1"/>
  <c r="W110" i="36" s="1"/>
  <c r="Y110" i="36" a="1"/>
  <c r="Y110" i="36" s="1"/>
  <c r="Y108" i="35" a="1"/>
  <c r="Y108" i="35" s="1"/>
  <c r="W108" i="35" a="1"/>
  <c r="W108" i="35" s="1"/>
  <c r="X108" i="35" a="1"/>
  <c r="X108" i="35" s="1"/>
  <c r="N109" i="35"/>
  <c r="O109" i="35" s="1"/>
  <c r="P109" i="35" s="1"/>
  <c r="Q109" i="35" s="1"/>
  <c r="R109" i="35" s="1"/>
  <c r="V109" i="35"/>
  <c r="W108" i="34" a="1"/>
  <c r="W108" i="34" s="1"/>
  <c r="Y108" i="34" a="1"/>
  <c r="Y108" i="34" s="1"/>
  <c r="X108" i="34" a="1"/>
  <c r="X108" i="34" s="1"/>
  <c r="N109" i="34"/>
  <c r="O109" i="34" s="1"/>
  <c r="P109" i="34" s="1"/>
  <c r="Q109" i="34" s="1"/>
  <c r="R109" i="34" s="1"/>
  <c r="V109" i="34"/>
  <c r="O105" i="33"/>
  <c r="P105" i="33" s="1"/>
  <c r="Q105" i="33" s="1"/>
  <c r="R105" i="33" s="1"/>
  <c r="F24" i="33"/>
  <c r="F23" i="33"/>
  <c r="F21" i="33"/>
  <c r="F20" i="33"/>
  <c r="F22" i="33"/>
  <c r="G24" i="33"/>
  <c r="G21" i="33"/>
  <c r="G23" i="33"/>
  <c r="G20" i="33"/>
  <c r="G22" i="33"/>
  <c r="H21" i="33"/>
  <c r="H23" i="33"/>
  <c r="H24" i="33"/>
  <c r="H20" i="33"/>
  <c r="H22" i="33"/>
  <c r="M107" i="32"/>
  <c r="V106" i="32"/>
  <c r="W105" i="32" a="1"/>
  <c r="W105" i="32" s="1"/>
  <c r="Y105" i="32" a="1"/>
  <c r="Y105" i="32" s="1"/>
  <c r="R105" i="31"/>
  <c r="X106" i="30" a="1"/>
  <c r="X106" i="30" s="1"/>
  <c r="Y106" i="30" a="1"/>
  <c r="Y106" i="30" s="1"/>
  <c r="W106" i="30" a="1"/>
  <c r="W106" i="30" s="1"/>
  <c r="V107" i="30"/>
  <c r="N107" i="30"/>
  <c r="O107" i="30" s="1"/>
  <c r="P107" i="30" s="1"/>
  <c r="Q107" i="30" s="1"/>
  <c r="R107" i="30" s="1"/>
  <c r="R105" i="29"/>
  <c r="M109" i="28"/>
  <c r="V108" i="28"/>
  <c r="W107" i="28" a="1"/>
  <c r="W107" i="28" s="1"/>
  <c r="Y107" i="28" a="1"/>
  <c r="Y107" i="28" s="1"/>
  <c r="R105" i="27"/>
  <c r="R105" i="26"/>
  <c r="S109" i="25"/>
  <c r="V111" i="24"/>
  <c r="N111" i="24"/>
  <c r="O111" i="24" s="1"/>
  <c r="P111" i="24" s="1"/>
  <c r="Q111" i="24" s="1"/>
  <c r="R111" i="24" s="1"/>
  <c r="X110" i="24" a="1"/>
  <c r="X110" i="24" s="1"/>
  <c r="W110" i="24" a="1"/>
  <c r="W110" i="24" s="1"/>
  <c r="Y110" i="24" a="1"/>
  <c r="Y110" i="24" s="1"/>
  <c r="S107" i="23"/>
  <c r="Y107" i="23" s="1" a="1"/>
  <c r="Y107" i="23" s="1"/>
  <c r="I21" i="33" l="1"/>
  <c r="I22" i="33"/>
  <c r="I20" i="33"/>
  <c r="I23" i="33"/>
  <c r="S107" i="39"/>
  <c r="X107" i="39" s="1" a="1"/>
  <c r="X107" i="39" s="1"/>
  <c r="Q107" i="38"/>
  <c r="R107" i="37"/>
  <c r="S111" i="36"/>
  <c r="S109" i="35"/>
  <c r="Y109" i="35" s="1" a="1"/>
  <c r="Y109" i="35" s="1"/>
  <c r="W109" i="34" a="1"/>
  <c r="W109" i="34" s="1"/>
  <c r="S109" i="34"/>
  <c r="X109" i="34" a="1"/>
  <c r="X109" i="34" s="1"/>
  <c r="X105" i="33" a="1"/>
  <c r="X105" i="33" s="1"/>
  <c r="S105" i="33"/>
  <c r="W106" i="32" a="1"/>
  <c r="W106" i="32" s="1"/>
  <c r="Y106" i="32" a="1"/>
  <c r="Y106" i="32" s="1"/>
  <c r="X106" i="32" a="1"/>
  <c r="X106" i="32" s="1"/>
  <c r="N107" i="32"/>
  <c r="V107" i="32"/>
  <c r="W105" i="31" a="1"/>
  <c r="W105" i="31" s="1"/>
  <c r="S105" i="31"/>
  <c r="X105" i="31" a="1"/>
  <c r="X105" i="31" s="1"/>
  <c r="W107" i="30" a="1"/>
  <c r="W107" i="30" s="1"/>
  <c r="S107" i="30"/>
  <c r="W105" i="29" a="1"/>
  <c r="W105" i="29" s="1"/>
  <c r="S105" i="29"/>
  <c r="Y105" i="29" a="1"/>
  <c r="Y105" i="29" s="1"/>
  <c r="Y108" i="28" a="1"/>
  <c r="Y108" i="28" s="1"/>
  <c r="X108" i="28" a="1"/>
  <c r="X108" i="28" s="1"/>
  <c r="W108" i="28" a="1"/>
  <c r="W108" i="28" s="1"/>
  <c r="V109" i="28"/>
  <c r="N109" i="28"/>
  <c r="O109" i="28" s="1"/>
  <c r="P109" i="28" s="1"/>
  <c r="Q109" i="28" s="1"/>
  <c r="R109" i="28" s="1"/>
  <c r="S105" i="27"/>
  <c r="X105" i="27" a="1"/>
  <c r="X105" i="27" s="1"/>
  <c r="S105" i="26"/>
  <c r="V110" i="25"/>
  <c r="M111" i="25"/>
  <c r="X109" i="25" a="1"/>
  <c r="X109" i="25" s="1"/>
  <c r="Y109" i="25" a="1"/>
  <c r="Y109" i="25" s="1"/>
  <c r="W109" i="25" a="1"/>
  <c r="W109" i="25" s="1"/>
  <c r="S111" i="24"/>
  <c r="X107" i="23" a="1"/>
  <c r="X107" i="23" s="1"/>
  <c r="M109" i="23"/>
  <c r="V108" i="23"/>
  <c r="W107" i="23" a="1"/>
  <c r="W107" i="23" s="1"/>
  <c r="I46" i="33" l="1"/>
  <c r="I45" i="33" s="1"/>
  <c r="AG5" i="33" s="1"/>
  <c r="E27" i="3" s="1"/>
  <c r="M109" i="39"/>
  <c r="V108" i="39"/>
  <c r="W107" i="39" a="1"/>
  <c r="W107" i="39" s="1"/>
  <c r="Y107" i="39" a="1"/>
  <c r="Y107" i="39" s="1"/>
  <c r="R107" i="38"/>
  <c r="S107" i="37"/>
  <c r="X107" i="37" a="1"/>
  <c r="X107" i="37" s="1"/>
  <c r="W107" i="37" a="1"/>
  <c r="W107" i="37" s="1"/>
  <c r="M113" i="36"/>
  <c r="V112" i="36"/>
  <c r="W111" i="36" a="1"/>
  <c r="W111" i="36" s="1"/>
  <c r="Y111" i="36" a="1"/>
  <c r="Y111" i="36" s="1"/>
  <c r="X111" i="36" a="1"/>
  <c r="X111" i="36" s="1"/>
  <c r="V110" i="35"/>
  <c r="M111" i="35"/>
  <c r="W109" i="35" a="1"/>
  <c r="W109" i="35" s="1"/>
  <c r="X109" i="35" a="1"/>
  <c r="X109" i="35" s="1"/>
  <c r="V110" i="34"/>
  <c r="M111" i="34"/>
  <c r="Y109" i="34" a="1"/>
  <c r="Y109" i="34" s="1"/>
  <c r="V106" i="33"/>
  <c r="M107" i="33"/>
  <c r="W105" i="33" a="1"/>
  <c r="W105" i="33" s="1"/>
  <c r="Y105" i="33" a="1"/>
  <c r="Y105" i="33" s="1"/>
  <c r="O107" i="32"/>
  <c r="V106" i="31"/>
  <c r="M107" i="31"/>
  <c r="Y105" i="31" a="1"/>
  <c r="Y105" i="31" s="1"/>
  <c r="M109" i="30"/>
  <c r="V108" i="30"/>
  <c r="X107" i="30" a="1"/>
  <c r="X107" i="30" s="1"/>
  <c r="Y107" i="30" a="1"/>
  <c r="Y107" i="30" s="1"/>
  <c r="M107" i="29"/>
  <c r="V106" i="29"/>
  <c r="X105" i="29" a="1"/>
  <c r="X105" i="29" s="1"/>
  <c r="S109" i="28"/>
  <c r="V106" i="27"/>
  <c r="M107" i="27"/>
  <c r="W105" i="27" a="1"/>
  <c r="W105" i="27" s="1"/>
  <c r="Y105" i="27" a="1"/>
  <c r="Y105" i="27" s="1"/>
  <c r="M107" i="26"/>
  <c r="V106" i="26"/>
  <c r="W105" i="26" a="1"/>
  <c r="W105" i="26" s="1"/>
  <c r="Y105" i="26" a="1"/>
  <c r="Y105" i="26" s="1"/>
  <c r="X105" i="26" a="1"/>
  <c r="X105" i="26" s="1"/>
  <c r="V111" i="25"/>
  <c r="N111" i="25"/>
  <c r="O111" i="25" s="1"/>
  <c r="P111" i="25" s="1"/>
  <c r="Q111" i="25" s="1"/>
  <c r="R111" i="25" s="1"/>
  <c r="Y110" i="25" a="1"/>
  <c r="Y110" i="25" s="1"/>
  <c r="W110" i="25" a="1"/>
  <c r="W110" i="25" s="1"/>
  <c r="X110" i="25" a="1"/>
  <c r="X110" i="25" s="1"/>
  <c r="M113" i="24"/>
  <c r="V112" i="24"/>
  <c r="Y111" i="24" a="1"/>
  <c r="Y111" i="24" s="1"/>
  <c r="X111" i="24" a="1"/>
  <c r="X111" i="24" s="1"/>
  <c r="W111" i="24" a="1"/>
  <c r="W111" i="24" s="1"/>
  <c r="V109" i="23"/>
  <c r="N109" i="23"/>
  <c r="O109" i="23" s="1"/>
  <c r="P109" i="23" s="1"/>
  <c r="Q109" i="23" s="1"/>
  <c r="R109" i="23" s="1"/>
  <c r="X108" i="23" a="1"/>
  <c r="X108" i="23" s="1"/>
  <c r="W108" i="23" a="1"/>
  <c r="W108" i="23" s="1"/>
  <c r="Y108" i="23" a="1"/>
  <c r="Y108" i="23" s="1"/>
  <c r="X108" i="39" l="1" a="1"/>
  <c r="X108" i="39" s="1"/>
  <c r="Y108" i="39" a="1"/>
  <c r="Y108" i="39" s="1"/>
  <c r="W108" i="39" a="1"/>
  <c r="W108" i="39" s="1"/>
  <c r="N109" i="39"/>
  <c r="O109" i="39" s="1"/>
  <c r="P109" i="39" s="1"/>
  <c r="Q109" i="39" s="1"/>
  <c r="R109" i="39" s="1"/>
  <c r="V109" i="39"/>
  <c r="S107" i="38"/>
  <c r="V108" i="37"/>
  <c r="M109" i="37"/>
  <c r="Y107" i="37" a="1"/>
  <c r="Y107" i="37" s="1"/>
  <c r="W112" i="36" a="1"/>
  <c r="W112" i="36" s="1"/>
  <c r="X112" i="36" a="1"/>
  <c r="X112" i="36" s="1"/>
  <c r="Y112" i="36" a="1"/>
  <c r="Y112" i="36" s="1"/>
  <c r="V113" i="36"/>
  <c r="N113" i="36"/>
  <c r="O113" i="36" s="1"/>
  <c r="P113" i="36" s="1"/>
  <c r="Q113" i="36" s="1"/>
  <c r="R113" i="36" s="1"/>
  <c r="N111" i="35"/>
  <c r="O111" i="35" s="1"/>
  <c r="P111" i="35" s="1"/>
  <c r="Q111" i="35" s="1"/>
  <c r="R111" i="35" s="1"/>
  <c r="V111" i="35"/>
  <c r="X110" i="35" a="1"/>
  <c r="X110" i="35" s="1"/>
  <c r="Y110" i="35" a="1"/>
  <c r="Y110" i="35" s="1"/>
  <c r="W110" i="35" a="1"/>
  <c r="W110" i="35" s="1"/>
  <c r="V111" i="34"/>
  <c r="N111" i="34"/>
  <c r="O111" i="34" s="1"/>
  <c r="P111" i="34" s="1"/>
  <c r="Q111" i="34" s="1"/>
  <c r="R111" i="34" s="1"/>
  <c r="Y110" i="34" a="1"/>
  <c r="Y110" i="34" s="1"/>
  <c r="X110" i="34" a="1"/>
  <c r="X110" i="34" s="1"/>
  <c r="W110" i="34" a="1"/>
  <c r="W110" i="34" s="1"/>
  <c r="N107" i="33"/>
  <c r="V107" i="33"/>
  <c r="Y106" i="33" a="1"/>
  <c r="Y106" i="33" s="1"/>
  <c r="X106" i="33" a="1"/>
  <c r="X106" i="33" s="1"/>
  <c r="W106" i="33" a="1"/>
  <c r="W106" i="33" s="1"/>
  <c r="P107" i="32"/>
  <c r="W106" i="31" a="1"/>
  <c r="W106" i="31" s="1"/>
  <c r="Y106" i="31" a="1"/>
  <c r="Y106" i="31" s="1"/>
  <c r="X106" i="31" a="1"/>
  <c r="X106" i="31" s="1"/>
  <c r="V107" i="31"/>
  <c r="N107" i="31"/>
  <c r="O107" i="31" s="1"/>
  <c r="P107" i="31" s="1"/>
  <c r="Q107" i="31" s="1"/>
  <c r="R107" i="31" s="1"/>
  <c r="Y108" i="30" a="1"/>
  <c r="Y108" i="30" s="1"/>
  <c r="X108" i="30" a="1"/>
  <c r="X108" i="30" s="1"/>
  <c r="W108" i="30" a="1"/>
  <c r="W108" i="30" s="1"/>
  <c r="N109" i="30"/>
  <c r="O109" i="30" s="1"/>
  <c r="P109" i="30" s="1"/>
  <c r="Q109" i="30" s="1"/>
  <c r="R109" i="30" s="1"/>
  <c r="V109" i="30"/>
  <c r="Y106" i="29" a="1"/>
  <c r="Y106" i="29" s="1"/>
  <c r="X106" i="29" a="1"/>
  <c r="X106" i="29" s="1"/>
  <c r="W106" i="29" a="1"/>
  <c r="W106" i="29" s="1"/>
  <c r="V107" i="29"/>
  <c r="N107" i="29"/>
  <c r="O107" i="29" s="1"/>
  <c r="P107" i="29" s="1"/>
  <c r="Q107" i="29" s="1"/>
  <c r="R107" i="29" s="1"/>
  <c r="M111" i="28"/>
  <c r="V110" i="28"/>
  <c r="W109" i="28" a="1"/>
  <c r="W109" i="28" s="1"/>
  <c r="Y109" i="28" a="1"/>
  <c r="Y109" i="28" s="1"/>
  <c r="X109" i="28" a="1"/>
  <c r="X109" i="28" s="1"/>
  <c r="V107" i="27"/>
  <c r="N107" i="27"/>
  <c r="O107" i="27" s="1"/>
  <c r="P107" i="27" s="1"/>
  <c r="Q107" i="27" s="1"/>
  <c r="R107" i="27" s="1"/>
  <c r="W106" i="27" a="1"/>
  <c r="W106" i="27" s="1"/>
  <c r="Y106" i="27" a="1"/>
  <c r="Y106" i="27" s="1"/>
  <c r="X106" i="27" a="1"/>
  <c r="X106" i="27" s="1"/>
  <c r="W106" i="26" a="1"/>
  <c r="W106" i="26" s="1"/>
  <c r="Y106" i="26" a="1"/>
  <c r="Y106" i="26" s="1"/>
  <c r="X106" i="26" a="1"/>
  <c r="X106" i="26" s="1"/>
  <c r="V107" i="26"/>
  <c r="N107" i="26"/>
  <c r="O107" i="26" s="1"/>
  <c r="P107" i="26" s="1"/>
  <c r="Q107" i="26" s="1"/>
  <c r="R107" i="26" s="1"/>
  <c r="S111" i="25"/>
  <c r="X111" i="25" s="1" a="1"/>
  <c r="X111" i="25" s="1"/>
  <c r="Y112" i="24" a="1"/>
  <c r="Y112" i="24" s="1"/>
  <c r="X112" i="24" a="1"/>
  <c r="X112" i="24" s="1"/>
  <c r="W112" i="24" a="1"/>
  <c r="W112" i="24" s="1"/>
  <c r="N113" i="24"/>
  <c r="O113" i="24" s="1"/>
  <c r="P113" i="24" s="1"/>
  <c r="Q113" i="24" s="1"/>
  <c r="R113" i="24" s="1"/>
  <c r="V113" i="24"/>
  <c r="W109" i="23" a="1"/>
  <c r="W109" i="23" s="1"/>
  <c r="S109" i="23"/>
  <c r="Y109" i="23" s="1" a="1"/>
  <c r="Y109" i="23" s="1"/>
  <c r="X109" i="23" a="1"/>
  <c r="X109" i="23" s="1"/>
  <c r="X109" i="39" l="1" a="1"/>
  <c r="X109" i="39" s="1"/>
  <c r="S109" i="39"/>
  <c r="M109" i="38"/>
  <c r="V108" i="38"/>
  <c r="Y107" i="38" a="1"/>
  <c r="Y107" i="38" s="1"/>
  <c r="X107" i="38" a="1"/>
  <c r="X107" i="38" s="1"/>
  <c r="W107" i="38" a="1"/>
  <c r="W107" i="38" s="1"/>
  <c r="N109" i="37"/>
  <c r="O109" i="37" s="1"/>
  <c r="P109" i="37" s="1"/>
  <c r="Q109" i="37" s="1"/>
  <c r="R109" i="37" s="1"/>
  <c r="V109" i="37"/>
  <c r="Y108" i="37" a="1"/>
  <c r="Y108" i="37" s="1"/>
  <c r="X108" i="37" a="1"/>
  <c r="X108" i="37" s="1"/>
  <c r="W108" i="37" a="1"/>
  <c r="W108" i="37" s="1"/>
  <c r="X113" i="36" a="1"/>
  <c r="X113" i="36" s="1"/>
  <c r="S113" i="36"/>
  <c r="S111" i="35"/>
  <c r="X111" i="35" s="1" a="1"/>
  <c r="X111" i="35" s="1"/>
  <c r="X111" i="34" a="1"/>
  <c r="X111" i="34" s="1"/>
  <c r="S111" i="34"/>
  <c r="W111" i="34" a="1"/>
  <c r="W111" i="34" s="1"/>
  <c r="O107" i="33"/>
  <c r="P107" i="33" s="1"/>
  <c r="Q107" i="33" s="1"/>
  <c r="R107" i="33" s="1"/>
  <c r="Q107" i="32"/>
  <c r="S107" i="31"/>
  <c r="W107" i="31" a="1"/>
  <c r="W107" i="31" s="1"/>
  <c r="S109" i="30"/>
  <c r="S107" i="29"/>
  <c r="X107" i="29" a="1"/>
  <c r="X107" i="29" s="1"/>
  <c r="Y107" i="29" a="1"/>
  <c r="Y107" i="29" s="1"/>
  <c r="Y110" i="28" a="1"/>
  <c r="Y110" i="28" s="1"/>
  <c r="X110" i="28" a="1"/>
  <c r="X110" i="28" s="1"/>
  <c r="W110" i="28" a="1"/>
  <c r="W110" i="28" s="1"/>
  <c r="N111" i="28"/>
  <c r="O111" i="28" s="1"/>
  <c r="P111" i="28" s="1"/>
  <c r="Q111" i="28" s="1"/>
  <c r="R111" i="28" s="1"/>
  <c r="V111" i="28"/>
  <c r="X107" i="27" a="1"/>
  <c r="X107" i="27" s="1"/>
  <c r="S107" i="27"/>
  <c r="S107" i="26"/>
  <c r="X107" i="26" a="1"/>
  <c r="X107" i="26" s="1"/>
  <c r="M113" i="25"/>
  <c r="V112" i="25"/>
  <c r="Y111" i="25" a="1"/>
  <c r="Y111" i="25" s="1"/>
  <c r="W111" i="25" a="1"/>
  <c r="W111" i="25" s="1"/>
  <c r="S113" i="24"/>
  <c r="X113" i="24" a="1"/>
  <c r="X113" i="24" s="1"/>
  <c r="Y113" i="24" a="1"/>
  <c r="Y113" i="24" s="1"/>
  <c r="M111" i="23"/>
  <c r="V110" i="23"/>
  <c r="M111" i="39" l="1"/>
  <c r="V110" i="39"/>
  <c r="W109" i="39" a="1"/>
  <c r="W109" i="39" s="1"/>
  <c r="Y109" i="39" a="1"/>
  <c r="Y109" i="39" s="1"/>
  <c r="Y108" i="38" a="1"/>
  <c r="Y108" i="38" s="1"/>
  <c r="X108" i="38" a="1"/>
  <c r="X108" i="38" s="1"/>
  <c r="W108" i="38" a="1"/>
  <c r="W108" i="38" s="1"/>
  <c r="N109" i="38"/>
  <c r="O109" i="38" s="1"/>
  <c r="P109" i="38" s="1"/>
  <c r="Q109" i="38" s="1"/>
  <c r="R109" i="38" s="1"/>
  <c r="V109" i="38"/>
  <c r="S109" i="37"/>
  <c r="M115" i="36"/>
  <c r="V114" i="36"/>
  <c r="W113" i="36" a="1"/>
  <c r="W113" i="36" s="1"/>
  <c r="Y113" i="36" a="1"/>
  <c r="Y113" i="36" s="1"/>
  <c r="M113" i="35"/>
  <c r="V112" i="35"/>
  <c r="W111" i="35" a="1"/>
  <c r="W111" i="35" s="1"/>
  <c r="Y111" i="35" a="1"/>
  <c r="Y111" i="35" s="1"/>
  <c r="M113" i="34"/>
  <c r="V112" i="34"/>
  <c r="Y111" i="34" a="1"/>
  <c r="Y111" i="34" s="1"/>
  <c r="S107" i="33"/>
  <c r="X107" i="33" a="1"/>
  <c r="X107" i="33" s="1"/>
  <c r="W107" i="33" a="1"/>
  <c r="W107" i="33" s="1"/>
  <c r="R107" i="32"/>
  <c r="V108" i="31"/>
  <c r="M109" i="31"/>
  <c r="X107" i="31" a="1"/>
  <c r="X107" i="31" s="1"/>
  <c r="Y107" i="31" a="1"/>
  <c r="Y107" i="31" s="1"/>
  <c r="V110" i="30"/>
  <c r="M111" i="30"/>
  <c r="Y109" i="30" a="1"/>
  <c r="Y109" i="30" s="1"/>
  <c r="X109" i="30" a="1"/>
  <c r="X109" i="30" s="1"/>
  <c r="W109" i="30" a="1"/>
  <c r="W109" i="30" s="1"/>
  <c r="M109" i="29"/>
  <c r="V108" i="29"/>
  <c r="W107" i="29" a="1"/>
  <c r="W107" i="29" s="1"/>
  <c r="S111" i="28"/>
  <c r="X111" i="28" a="1"/>
  <c r="X111" i="28" s="1"/>
  <c r="W111" i="28" a="1"/>
  <c r="W111" i="28" s="1"/>
  <c r="V108" i="27"/>
  <c r="M109" i="27"/>
  <c r="Y107" i="27" a="1"/>
  <c r="Y107" i="27" s="1"/>
  <c r="W107" i="27" a="1"/>
  <c r="W107" i="27" s="1"/>
  <c r="V108" i="26"/>
  <c r="M109" i="26"/>
  <c r="W107" i="26" a="1"/>
  <c r="W107" i="26" s="1"/>
  <c r="Y107" i="26" a="1"/>
  <c r="Y107" i="26" s="1"/>
  <c r="Y112" i="25" a="1"/>
  <c r="Y112" i="25" s="1"/>
  <c r="X112" i="25" a="1"/>
  <c r="X112" i="25" s="1"/>
  <c r="W112" i="25" a="1"/>
  <c r="W112" i="25" s="1"/>
  <c r="V113" i="25"/>
  <c r="N113" i="25"/>
  <c r="O113" i="25" s="1"/>
  <c r="P113" i="25" s="1"/>
  <c r="Q113" i="25" s="1"/>
  <c r="R113" i="25" s="1"/>
  <c r="M115" i="24"/>
  <c r="V114" i="24"/>
  <c r="W113" i="24" a="1"/>
  <c r="W113" i="24" s="1"/>
  <c r="Y110" i="23" a="1"/>
  <c r="Y110" i="23" s="1"/>
  <c r="W110" i="23" a="1"/>
  <c r="W110" i="23" s="1"/>
  <c r="X110" i="23" a="1"/>
  <c r="X110" i="23" s="1"/>
  <c r="N111" i="23"/>
  <c r="O111" i="23" s="1"/>
  <c r="P111" i="23" s="1"/>
  <c r="Q111" i="23" s="1"/>
  <c r="R111" i="23" s="1"/>
  <c r="V111" i="23"/>
  <c r="W110" i="39" l="1" a="1"/>
  <c r="W110" i="39" s="1"/>
  <c r="Y110" i="39" a="1"/>
  <c r="Y110" i="39" s="1"/>
  <c r="X110" i="39" a="1"/>
  <c r="X110" i="39" s="1"/>
  <c r="N111" i="39"/>
  <c r="O111" i="39" s="1"/>
  <c r="P111" i="39" s="1"/>
  <c r="Q111" i="39" s="1"/>
  <c r="R111" i="39" s="1"/>
  <c r="V111" i="39"/>
  <c r="S109" i="38"/>
  <c r="X109" i="38" a="1"/>
  <c r="X109" i="38" s="1"/>
  <c r="V110" i="37"/>
  <c r="M111" i="37"/>
  <c r="W109" i="37" a="1"/>
  <c r="W109" i="37" s="1"/>
  <c r="Y109" i="37" a="1"/>
  <c r="Y109" i="37" s="1"/>
  <c r="X109" i="37" a="1"/>
  <c r="X109" i="37" s="1"/>
  <c r="W114" i="36" a="1"/>
  <c r="W114" i="36" s="1"/>
  <c r="X114" i="36" a="1"/>
  <c r="X114" i="36" s="1"/>
  <c r="Y114" i="36" a="1"/>
  <c r="Y114" i="36" s="1"/>
  <c r="N115" i="36"/>
  <c r="O115" i="36" s="1"/>
  <c r="P115" i="36" s="1"/>
  <c r="Q115" i="36" s="1"/>
  <c r="R115" i="36" s="1"/>
  <c r="V115" i="36"/>
  <c r="Y112" i="35" a="1"/>
  <c r="Y112" i="35" s="1"/>
  <c r="W112" i="35" a="1"/>
  <c r="W112" i="35" s="1"/>
  <c r="X112" i="35" a="1"/>
  <c r="X112" i="35" s="1"/>
  <c r="N113" i="35"/>
  <c r="O113" i="35" s="1"/>
  <c r="P113" i="35" s="1"/>
  <c r="Q113" i="35" s="1"/>
  <c r="R113" i="35" s="1"/>
  <c r="V113" i="35"/>
  <c r="Y112" i="34" a="1"/>
  <c r="Y112" i="34" s="1"/>
  <c r="X112" i="34" a="1"/>
  <c r="X112" i="34" s="1"/>
  <c r="W112" i="34" a="1"/>
  <c r="W112" i="34" s="1"/>
  <c r="N113" i="34"/>
  <c r="O113" i="34" s="1"/>
  <c r="P113" i="34" s="1"/>
  <c r="Q113" i="34" s="1"/>
  <c r="R113" i="34" s="1"/>
  <c r="V113" i="34"/>
  <c r="V108" i="33"/>
  <c r="M109" i="33"/>
  <c r="Y107" i="33" a="1"/>
  <c r="Y107" i="33" s="1"/>
  <c r="S107" i="32"/>
  <c r="X107" i="32" a="1"/>
  <c r="X107" i="32" s="1"/>
  <c r="V109" i="31"/>
  <c r="N109" i="31"/>
  <c r="O109" i="31" s="1"/>
  <c r="P109" i="31" s="1"/>
  <c r="Q109" i="31" s="1"/>
  <c r="R109" i="31" s="1"/>
  <c r="Y108" i="31" a="1"/>
  <c r="Y108" i="31" s="1"/>
  <c r="X108" i="31" a="1"/>
  <c r="X108" i="31" s="1"/>
  <c r="W108" i="31" a="1"/>
  <c r="W108" i="31" s="1"/>
  <c r="V111" i="30"/>
  <c r="N111" i="30"/>
  <c r="O111" i="30" s="1"/>
  <c r="P111" i="30" s="1"/>
  <c r="Q111" i="30" s="1"/>
  <c r="R111" i="30" s="1"/>
  <c r="Y110" i="30" a="1"/>
  <c r="Y110" i="30" s="1"/>
  <c r="X110" i="30" a="1"/>
  <c r="X110" i="30" s="1"/>
  <c r="W110" i="30" a="1"/>
  <c r="W110" i="30" s="1"/>
  <c r="Y108" i="29" a="1"/>
  <c r="Y108" i="29" s="1"/>
  <c r="X108" i="29" a="1"/>
  <c r="X108" i="29" s="1"/>
  <c r="W108" i="29" a="1"/>
  <c r="W108" i="29" s="1"/>
  <c r="N109" i="29"/>
  <c r="O109" i="29" s="1"/>
  <c r="P109" i="29" s="1"/>
  <c r="Q109" i="29" s="1"/>
  <c r="R109" i="29" s="1"/>
  <c r="V109" i="29"/>
  <c r="M113" i="28"/>
  <c r="V112" i="28"/>
  <c r="Y111" i="28" a="1"/>
  <c r="Y111" i="28" s="1"/>
  <c r="N109" i="27"/>
  <c r="O109" i="27" s="1"/>
  <c r="P109" i="27" s="1"/>
  <c r="Q109" i="27" s="1"/>
  <c r="R109" i="27" s="1"/>
  <c r="V109" i="27"/>
  <c r="Y108" i="27" a="1"/>
  <c r="Y108" i="27" s="1"/>
  <c r="X108" i="27" a="1"/>
  <c r="X108" i="27" s="1"/>
  <c r="W108" i="27" a="1"/>
  <c r="W108" i="27" s="1"/>
  <c r="V109" i="26"/>
  <c r="N109" i="26"/>
  <c r="O109" i="26" s="1"/>
  <c r="P109" i="26" s="1"/>
  <c r="Q109" i="26" s="1"/>
  <c r="R109" i="26" s="1"/>
  <c r="X108" i="26" a="1"/>
  <c r="X108" i="26" s="1"/>
  <c r="W108" i="26" a="1"/>
  <c r="W108" i="26" s="1"/>
  <c r="Y108" i="26" a="1"/>
  <c r="Y108" i="26" s="1"/>
  <c r="W113" i="25" a="1"/>
  <c r="W113" i="25" s="1"/>
  <c r="S113" i="25"/>
  <c r="X113" i="25" s="1" a="1"/>
  <c r="X113" i="25" s="1"/>
  <c r="Y114" i="24" a="1"/>
  <c r="Y114" i="24" s="1"/>
  <c r="X114" i="24" a="1"/>
  <c r="X114" i="24" s="1"/>
  <c r="W114" i="24" a="1"/>
  <c r="W114" i="24" s="1"/>
  <c r="N115" i="24"/>
  <c r="O115" i="24" s="1"/>
  <c r="P115" i="24" s="1"/>
  <c r="Q115" i="24" s="1"/>
  <c r="R115" i="24" s="1"/>
  <c r="V115" i="24"/>
  <c r="S111" i="23"/>
  <c r="S111" i="39" l="1"/>
  <c r="M111" i="38"/>
  <c r="V110" i="38"/>
  <c r="W109" i="38" a="1"/>
  <c r="W109" i="38" s="1"/>
  <c r="Y109" i="38" a="1"/>
  <c r="Y109" i="38" s="1"/>
  <c r="V111" i="37"/>
  <c r="N111" i="37"/>
  <c r="O111" i="37" s="1"/>
  <c r="P111" i="37" s="1"/>
  <c r="Q111" i="37" s="1"/>
  <c r="R111" i="37" s="1"/>
  <c r="Y110" i="37" a="1"/>
  <c r="Y110" i="37" s="1"/>
  <c r="X110" i="37" a="1"/>
  <c r="X110" i="37" s="1"/>
  <c r="W110" i="37" a="1"/>
  <c r="W110" i="37" s="1"/>
  <c r="S115" i="36"/>
  <c r="X115" i="36" a="1"/>
  <c r="X115" i="36" s="1"/>
  <c r="W115" i="36" a="1"/>
  <c r="W115" i="36" s="1"/>
  <c r="S113" i="35"/>
  <c r="X113" i="35" a="1"/>
  <c r="X113" i="35" s="1"/>
  <c r="W113" i="34" a="1"/>
  <c r="W113" i="34" s="1"/>
  <c r="S113" i="34"/>
  <c r="X113" i="34" a="1"/>
  <c r="X113" i="34" s="1"/>
  <c r="N109" i="33"/>
  <c r="O109" i="33" s="1"/>
  <c r="P109" i="33" s="1"/>
  <c r="Q109" i="33" s="1"/>
  <c r="R109" i="33" s="1"/>
  <c r="V109" i="33"/>
  <c r="Y108" i="33" a="1"/>
  <c r="Y108" i="33" s="1"/>
  <c r="X108" i="33" a="1"/>
  <c r="X108" i="33" s="1"/>
  <c r="W108" i="33" a="1"/>
  <c r="W108" i="33" s="1"/>
  <c r="M109" i="32"/>
  <c r="V108" i="32"/>
  <c r="W107" i="32" a="1"/>
  <c r="W107" i="32" s="1"/>
  <c r="Y107" i="32" a="1"/>
  <c r="Y107" i="32" s="1"/>
  <c r="S109" i="31"/>
  <c r="X109" i="31" a="1"/>
  <c r="X109" i="31" s="1"/>
  <c r="W109" i="31" a="1"/>
  <c r="W109" i="31" s="1"/>
  <c r="Y109" i="31" a="1"/>
  <c r="Y109" i="31" s="1"/>
  <c r="S111" i="30"/>
  <c r="X111" i="30" s="1" a="1"/>
  <c r="X111" i="30" s="1"/>
  <c r="S109" i="29"/>
  <c r="X109" i="29" s="1" a="1"/>
  <c r="X109" i="29" s="1"/>
  <c r="X112" i="28" a="1"/>
  <c r="X112" i="28" s="1"/>
  <c r="W112" i="28" a="1"/>
  <c r="W112" i="28" s="1"/>
  <c r="Y112" i="28" a="1"/>
  <c r="Y112" i="28" s="1"/>
  <c r="N113" i="28"/>
  <c r="O113" i="28" s="1"/>
  <c r="P113" i="28" s="1"/>
  <c r="Q113" i="28" s="1"/>
  <c r="R113" i="28" s="1"/>
  <c r="V113" i="28"/>
  <c r="S109" i="27"/>
  <c r="X109" i="27" a="1"/>
  <c r="X109" i="27" s="1"/>
  <c r="W109" i="27" a="1"/>
  <c r="W109" i="27" s="1"/>
  <c r="X109" i="26" a="1"/>
  <c r="X109" i="26" s="1"/>
  <c r="S109" i="26"/>
  <c r="V114" i="25"/>
  <c r="M115" i="25"/>
  <c r="Y113" i="25" a="1"/>
  <c r="Y113" i="25" s="1"/>
  <c r="S115" i="24"/>
  <c r="X115" i="24" a="1"/>
  <c r="X115" i="24" s="1"/>
  <c r="Y115" i="24" a="1"/>
  <c r="Y115" i="24" s="1"/>
  <c r="V112" i="23"/>
  <c r="M113" i="23"/>
  <c r="W111" i="23" a="1"/>
  <c r="W111" i="23" s="1"/>
  <c r="X111" i="23" a="1"/>
  <c r="X111" i="23" s="1"/>
  <c r="Y111" i="23" a="1"/>
  <c r="Y111" i="23" s="1"/>
  <c r="M113" i="39" l="1"/>
  <c r="V112" i="39"/>
  <c r="W111" i="39" a="1"/>
  <c r="W111" i="39" s="1"/>
  <c r="Y111" i="39" a="1"/>
  <c r="Y111" i="39" s="1"/>
  <c r="X111" i="39" a="1"/>
  <c r="X111" i="39" s="1"/>
  <c r="X110" i="38" a="1"/>
  <c r="X110" i="38" s="1"/>
  <c r="W110" i="38" a="1"/>
  <c r="W110" i="38" s="1"/>
  <c r="Y110" i="38" a="1"/>
  <c r="Y110" i="38" s="1"/>
  <c r="V111" i="38"/>
  <c r="N111" i="38"/>
  <c r="O111" i="38" s="1"/>
  <c r="P111" i="38" s="1"/>
  <c r="Q111" i="38" s="1"/>
  <c r="R111" i="38" s="1"/>
  <c r="S111" i="37"/>
  <c r="X111" i="37" a="1"/>
  <c r="X111" i="37" s="1"/>
  <c r="Y111" i="37" a="1"/>
  <c r="Y111" i="37" s="1"/>
  <c r="M117" i="36"/>
  <c r="V116" i="36"/>
  <c r="Y115" i="36" a="1"/>
  <c r="Y115" i="36" s="1"/>
  <c r="M115" i="35"/>
  <c r="V114" i="35"/>
  <c r="W113" i="35" a="1"/>
  <c r="W113" i="35" s="1"/>
  <c r="Y113" i="35" a="1"/>
  <c r="Y113" i="35" s="1"/>
  <c r="M115" i="34"/>
  <c r="V114" i="34"/>
  <c r="Y113" i="34" a="1"/>
  <c r="Y113" i="34" s="1"/>
  <c r="S109" i="33"/>
  <c r="W109" i="33" a="1"/>
  <c r="W109" i="33" s="1"/>
  <c r="Y108" i="32" a="1"/>
  <c r="Y108" i="32" s="1"/>
  <c r="W108" i="32" a="1"/>
  <c r="W108" i="32" s="1"/>
  <c r="X108" i="32" a="1"/>
  <c r="X108" i="32" s="1"/>
  <c r="V109" i="32"/>
  <c r="N109" i="32"/>
  <c r="O109" i="32" s="1"/>
  <c r="P109" i="32" s="1"/>
  <c r="Q109" i="32" s="1"/>
  <c r="R109" i="32" s="1"/>
  <c r="V110" i="31"/>
  <c r="M111" i="31"/>
  <c r="W111" i="30" a="1"/>
  <c r="W111" i="30" s="1"/>
  <c r="V112" i="30"/>
  <c r="M113" i="30"/>
  <c r="Y111" i="30" a="1"/>
  <c r="Y111" i="30" s="1"/>
  <c r="M111" i="29"/>
  <c r="V110" i="29"/>
  <c r="W109" i="29" a="1"/>
  <c r="W109" i="29" s="1"/>
  <c r="Y109" i="29" a="1"/>
  <c r="Y109" i="29" s="1"/>
  <c r="S113" i="28"/>
  <c r="X113" i="28" a="1"/>
  <c r="X113" i="28" s="1"/>
  <c r="V110" i="27"/>
  <c r="M111" i="27"/>
  <c r="Y109" i="27" a="1"/>
  <c r="Y109" i="27" s="1"/>
  <c r="M111" i="26"/>
  <c r="V110" i="26"/>
  <c r="W109" i="26" a="1"/>
  <c r="W109" i="26" s="1"/>
  <c r="Y109" i="26" a="1"/>
  <c r="Y109" i="26" s="1"/>
  <c r="N115" i="25"/>
  <c r="O115" i="25" s="1"/>
  <c r="P115" i="25" s="1"/>
  <c r="Q115" i="25" s="1"/>
  <c r="R115" i="25" s="1"/>
  <c r="V115" i="25"/>
  <c r="Y114" i="25" a="1"/>
  <c r="Y114" i="25" s="1"/>
  <c r="X114" i="25" a="1"/>
  <c r="X114" i="25" s="1"/>
  <c r="W114" i="25" a="1"/>
  <c r="W114" i="25" s="1"/>
  <c r="M117" i="24"/>
  <c r="V116" i="24"/>
  <c r="W115" i="24" a="1"/>
  <c r="W115" i="24" s="1"/>
  <c r="N113" i="23"/>
  <c r="O113" i="23" s="1"/>
  <c r="P113" i="23" s="1"/>
  <c r="Q113" i="23" s="1"/>
  <c r="R113" i="23" s="1"/>
  <c r="V113" i="23"/>
  <c r="X112" i="23" a="1"/>
  <c r="X112" i="23" s="1"/>
  <c r="W112" i="23" a="1"/>
  <c r="W112" i="23" s="1"/>
  <c r="Y112" i="23" a="1"/>
  <c r="Y112" i="23" s="1"/>
  <c r="X112" i="39" l="1" a="1"/>
  <c r="X112" i="39" s="1"/>
  <c r="Y112" i="39" a="1"/>
  <c r="Y112" i="39" s="1"/>
  <c r="W112" i="39" a="1"/>
  <c r="W112" i="39" s="1"/>
  <c r="N113" i="39"/>
  <c r="O113" i="39" s="1"/>
  <c r="P113" i="39" s="1"/>
  <c r="Q113" i="39" s="1"/>
  <c r="R113" i="39" s="1"/>
  <c r="V113" i="39"/>
  <c r="Y111" i="38" a="1"/>
  <c r="Y111" i="38" s="1"/>
  <c r="S111" i="38"/>
  <c r="X111" i="38" a="1"/>
  <c r="X111" i="38" s="1"/>
  <c r="W111" i="38" a="1"/>
  <c r="W111" i="38" s="1"/>
  <c r="V112" i="37"/>
  <c r="M113" i="37"/>
  <c r="W111" i="37" a="1"/>
  <c r="W111" i="37" s="1"/>
  <c r="X116" i="36" a="1"/>
  <c r="X116" i="36" s="1"/>
  <c r="W116" i="36" a="1"/>
  <c r="W116" i="36" s="1"/>
  <c r="Y116" i="36" a="1"/>
  <c r="Y116" i="36" s="1"/>
  <c r="N117" i="36"/>
  <c r="O117" i="36" s="1"/>
  <c r="P117" i="36" s="1"/>
  <c r="Q117" i="36" s="1"/>
  <c r="R117" i="36" s="1"/>
  <c r="V117" i="36"/>
  <c r="N115" i="35"/>
  <c r="O115" i="35" s="1"/>
  <c r="P115" i="35" s="1"/>
  <c r="Q115" i="35" s="1"/>
  <c r="R115" i="35" s="1"/>
  <c r="V115" i="35"/>
  <c r="W114" i="35" a="1"/>
  <c r="W114" i="35" s="1"/>
  <c r="X114" i="35" a="1"/>
  <c r="X114" i="35" s="1"/>
  <c r="Y114" i="35" a="1"/>
  <c r="Y114" i="35" s="1"/>
  <c r="X114" i="34" a="1"/>
  <c r="X114" i="34" s="1"/>
  <c r="Y114" i="34" a="1"/>
  <c r="Y114" i="34" s="1"/>
  <c r="W114" i="34" a="1"/>
  <c r="W114" i="34" s="1"/>
  <c r="V115" i="34"/>
  <c r="N115" i="34"/>
  <c r="O115" i="34" s="1"/>
  <c r="P115" i="34" s="1"/>
  <c r="Q115" i="34" s="1"/>
  <c r="R115" i="34" s="1"/>
  <c r="V110" i="33"/>
  <c r="M111" i="33"/>
  <c r="Y109" i="33" a="1"/>
  <c r="Y109" i="33" s="1"/>
  <c r="X109" i="33" a="1"/>
  <c r="X109" i="33" s="1"/>
  <c r="S109" i="32"/>
  <c r="V111" i="31"/>
  <c r="N111" i="31"/>
  <c r="O111" i="31" s="1"/>
  <c r="P111" i="31" s="1"/>
  <c r="Q111" i="31" s="1"/>
  <c r="R111" i="31" s="1"/>
  <c r="Y110" i="31" a="1"/>
  <c r="Y110" i="31" s="1"/>
  <c r="X110" i="31" a="1"/>
  <c r="X110" i="31" s="1"/>
  <c r="W110" i="31" a="1"/>
  <c r="W110" i="31" s="1"/>
  <c r="V113" i="30"/>
  <c r="N113" i="30"/>
  <c r="O113" i="30" s="1"/>
  <c r="P113" i="30" s="1"/>
  <c r="Q113" i="30" s="1"/>
  <c r="R113" i="30" s="1"/>
  <c r="W112" i="30" a="1"/>
  <c r="W112" i="30" s="1"/>
  <c r="Y112" i="30" a="1"/>
  <c r="Y112" i="30" s="1"/>
  <c r="X112" i="30" a="1"/>
  <c r="X112" i="30" s="1"/>
  <c r="Y110" i="29" a="1"/>
  <c r="Y110" i="29" s="1"/>
  <c r="X110" i="29" a="1"/>
  <c r="X110" i="29" s="1"/>
  <c r="W110" i="29" a="1"/>
  <c r="W110" i="29" s="1"/>
  <c r="V111" i="29"/>
  <c r="N111" i="29"/>
  <c r="O111" i="29" s="1"/>
  <c r="P111" i="29" s="1"/>
  <c r="Q111" i="29" s="1"/>
  <c r="R111" i="29" s="1"/>
  <c r="M115" i="28"/>
  <c r="V114" i="28"/>
  <c r="Y113" i="28" a="1"/>
  <c r="Y113" i="28" s="1"/>
  <c r="W113" i="28" a="1"/>
  <c r="W113" i="28" s="1"/>
  <c r="N111" i="27"/>
  <c r="O111" i="27" s="1"/>
  <c r="P111" i="27" s="1"/>
  <c r="Q111" i="27" s="1"/>
  <c r="R111" i="27" s="1"/>
  <c r="V111" i="27"/>
  <c r="X110" i="27" a="1"/>
  <c r="X110" i="27" s="1"/>
  <c r="W110" i="27" a="1"/>
  <c r="W110" i="27" s="1"/>
  <c r="Y110" i="27" a="1"/>
  <c r="Y110" i="27" s="1"/>
  <c r="W110" i="26" a="1"/>
  <c r="W110" i="26" s="1"/>
  <c r="Y110" i="26" a="1"/>
  <c r="Y110" i="26" s="1"/>
  <c r="X110" i="26" a="1"/>
  <c r="X110" i="26" s="1"/>
  <c r="V111" i="26"/>
  <c r="N111" i="26"/>
  <c r="O111" i="26" s="1"/>
  <c r="P111" i="26" s="1"/>
  <c r="Q111" i="26" s="1"/>
  <c r="R111" i="26" s="1"/>
  <c r="S115" i="25"/>
  <c r="X115" i="25" a="1"/>
  <c r="X115" i="25" s="1"/>
  <c r="Y116" i="24" a="1"/>
  <c r="Y116" i="24" s="1"/>
  <c r="X116" i="24" a="1"/>
  <c r="X116" i="24" s="1"/>
  <c r="W116" i="24" a="1"/>
  <c r="W116" i="24" s="1"/>
  <c r="N117" i="24"/>
  <c r="O117" i="24" s="1"/>
  <c r="P117" i="24" s="1"/>
  <c r="Q117" i="24" s="1"/>
  <c r="R117" i="24" s="1"/>
  <c r="V117" i="24"/>
  <c r="S113" i="23"/>
  <c r="S113" i="39" l="1"/>
  <c r="V112" i="38"/>
  <c r="M113" i="38"/>
  <c r="Y112" i="37" a="1"/>
  <c r="Y112" i="37" s="1"/>
  <c r="W112" i="37" a="1"/>
  <c r="W112" i="37" s="1"/>
  <c r="X112" i="37" a="1"/>
  <c r="X112" i="37" s="1"/>
  <c r="V113" i="37"/>
  <c r="N113" i="37"/>
  <c r="O113" i="37" s="1"/>
  <c r="P113" i="37" s="1"/>
  <c r="Q113" i="37" s="1"/>
  <c r="R113" i="37" s="1"/>
  <c r="S117" i="36"/>
  <c r="S115" i="35"/>
  <c r="S115" i="34"/>
  <c r="Y115" i="34" s="1" a="1"/>
  <c r="Y115" i="34" s="1"/>
  <c r="N111" i="33"/>
  <c r="O111" i="33" s="1"/>
  <c r="P111" i="33" s="1"/>
  <c r="Q111" i="33" s="1"/>
  <c r="R111" i="33" s="1"/>
  <c r="V111" i="33"/>
  <c r="Y110" i="33" a="1"/>
  <c r="Y110" i="33" s="1"/>
  <c r="X110" i="33" a="1"/>
  <c r="X110" i="33" s="1"/>
  <c r="W110" i="33" a="1"/>
  <c r="W110" i="33" s="1"/>
  <c r="M111" i="32"/>
  <c r="V110" i="32"/>
  <c r="Y109" i="32" a="1"/>
  <c r="Y109" i="32" s="1"/>
  <c r="W109" i="32" a="1"/>
  <c r="W109" i="32" s="1"/>
  <c r="X109" i="32" a="1"/>
  <c r="X109" i="32" s="1"/>
  <c r="S111" i="31"/>
  <c r="Y111" i="31" a="1"/>
  <c r="Y111" i="31" s="1"/>
  <c r="X113" i="30" a="1"/>
  <c r="X113" i="30" s="1"/>
  <c r="S113" i="30"/>
  <c r="S111" i="29"/>
  <c r="W114" i="28" a="1"/>
  <c r="W114" i="28" s="1"/>
  <c r="Y114" i="28" a="1"/>
  <c r="Y114" i="28" s="1"/>
  <c r="X114" i="28" a="1"/>
  <c r="X114" i="28" s="1"/>
  <c r="V115" i="28"/>
  <c r="N115" i="28"/>
  <c r="O115" i="28" s="1"/>
  <c r="P115" i="28" s="1"/>
  <c r="Q115" i="28" s="1"/>
  <c r="R115" i="28" s="1"/>
  <c r="S111" i="27"/>
  <c r="X111" i="27" a="1"/>
  <c r="X111" i="27" s="1"/>
  <c r="X111" i="26" a="1"/>
  <c r="X111" i="26" s="1"/>
  <c r="S111" i="26"/>
  <c r="Y111" i="26" a="1"/>
  <c r="Y111" i="26" s="1"/>
  <c r="V116" i="25"/>
  <c r="M117" i="25"/>
  <c r="Y115" i="25" a="1"/>
  <c r="Y115" i="25" s="1"/>
  <c r="W115" i="25" a="1"/>
  <c r="W115" i="25" s="1"/>
  <c r="S117" i="24"/>
  <c r="W117" i="24" a="1"/>
  <c r="W117" i="24" s="1"/>
  <c r="V114" i="23"/>
  <c r="M115" i="23"/>
  <c r="W113" i="23" a="1"/>
  <c r="W113" i="23" s="1"/>
  <c r="X113" i="23" a="1"/>
  <c r="X113" i="23" s="1"/>
  <c r="Y113" i="23" a="1"/>
  <c r="Y113" i="23" s="1"/>
  <c r="M115" i="39" l="1"/>
  <c r="V114" i="39"/>
  <c r="X113" i="39" a="1"/>
  <c r="X113" i="39" s="1"/>
  <c r="W113" i="39" a="1"/>
  <c r="W113" i="39" s="1"/>
  <c r="Y113" i="39" a="1"/>
  <c r="Y113" i="39" s="1"/>
  <c r="V113" i="38"/>
  <c r="N113" i="38"/>
  <c r="O113" i="38" s="1"/>
  <c r="P113" i="38" s="1"/>
  <c r="Q113" i="38" s="1"/>
  <c r="R113" i="38" s="1"/>
  <c r="W112" i="38" a="1"/>
  <c r="W112" i="38" s="1"/>
  <c r="Y112" i="38" a="1"/>
  <c r="Y112" i="38" s="1"/>
  <c r="X112" i="38" a="1"/>
  <c r="X112" i="38" s="1"/>
  <c r="S113" i="37"/>
  <c r="X113" i="37" s="1" a="1"/>
  <c r="X113" i="37" s="1"/>
  <c r="M119" i="36"/>
  <c r="V118" i="36"/>
  <c r="Y117" i="36" a="1"/>
  <c r="Y117" i="36" s="1"/>
  <c r="X117" i="36" a="1"/>
  <c r="X117" i="36" s="1"/>
  <c r="W117" i="36" a="1"/>
  <c r="W117" i="36" s="1"/>
  <c r="M117" i="35"/>
  <c r="V116" i="35"/>
  <c r="Y115" i="35" a="1"/>
  <c r="Y115" i="35" s="1"/>
  <c r="W115" i="35" a="1"/>
  <c r="W115" i="35" s="1"/>
  <c r="X115" i="35" a="1"/>
  <c r="X115" i="35" s="1"/>
  <c r="M117" i="34"/>
  <c r="V116" i="34"/>
  <c r="X115" i="34" a="1"/>
  <c r="X115" i="34" s="1"/>
  <c r="W115" i="34" a="1"/>
  <c r="W115" i="34" s="1"/>
  <c r="S111" i="33"/>
  <c r="N111" i="32"/>
  <c r="O111" i="32" s="1"/>
  <c r="P111" i="32" s="1"/>
  <c r="Q111" i="32" s="1"/>
  <c r="R111" i="32" s="1"/>
  <c r="V111" i="32"/>
  <c r="X110" i="32" a="1"/>
  <c r="X110" i="32" s="1"/>
  <c r="W110" i="32" a="1"/>
  <c r="W110" i="32" s="1"/>
  <c r="Y110" i="32" a="1"/>
  <c r="Y110" i="32" s="1"/>
  <c r="M113" i="31"/>
  <c r="V112" i="31"/>
  <c r="W111" i="31" a="1"/>
  <c r="W111" i="31" s="1"/>
  <c r="X111" i="31" a="1"/>
  <c r="X111" i="31" s="1"/>
  <c r="M115" i="30"/>
  <c r="V114" i="30"/>
  <c r="W113" i="30" a="1"/>
  <c r="W113" i="30" s="1"/>
  <c r="Y113" i="30" a="1"/>
  <c r="Y113" i="30" s="1"/>
  <c r="V112" i="29"/>
  <c r="M113" i="29"/>
  <c r="Y111" i="29" a="1"/>
  <c r="Y111" i="29" s="1"/>
  <c r="W111" i="29" a="1"/>
  <c r="W111" i="29" s="1"/>
  <c r="X111" i="29" a="1"/>
  <c r="X111" i="29" s="1"/>
  <c r="S115" i="28"/>
  <c r="X115" i="28" a="1"/>
  <c r="X115" i="28" s="1"/>
  <c r="M113" i="27"/>
  <c r="V112" i="27"/>
  <c r="W111" i="27" a="1"/>
  <c r="W111" i="27" s="1"/>
  <c r="Y111" i="27" a="1"/>
  <c r="Y111" i="27" s="1"/>
  <c r="M113" i="26"/>
  <c r="V112" i="26"/>
  <c r="W111" i="26" a="1"/>
  <c r="W111" i="26" s="1"/>
  <c r="N117" i="25"/>
  <c r="O117" i="25" s="1"/>
  <c r="P117" i="25" s="1"/>
  <c r="Q117" i="25" s="1"/>
  <c r="R117" i="25" s="1"/>
  <c r="V117" i="25"/>
  <c r="X116" i="25" a="1"/>
  <c r="X116" i="25" s="1"/>
  <c r="W116" i="25" a="1"/>
  <c r="W116" i="25" s="1"/>
  <c r="Y116" i="25" a="1"/>
  <c r="Y116" i="25" s="1"/>
  <c r="M119" i="24"/>
  <c r="V118" i="24"/>
  <c r="X117" i="24" a="1"/>
  <c r="X117" i="24" s="1"/>
  <c r="Y117" i="24" a="1"/>
  <c r="Y117" i="24" s="1"/>
  <c r="V115" i="23"/>
  <c r="N115" i="23"/>
  <c r="O115" i="23" s="1"/>
  <c r="P115" i="23" s="1"/>
  <c r="Q115" i="23" s="1"/>
  <c r="R115" i="23" s="1"/>
  <c r="W114" i="23" a="1"/>
  <c r="W114" i="23" s="1"/>
  <c r="X114" i="23" a="1"/>
  <c r="X114" i="23" s="1"/>
  <c r="Y114" i="23" a="1"/>
  <c r="Y114" i="23" s="1"/>
  <c r="W114" i="39" l="1" a="1"/>
  <c r="W114" i="39" s="1"/>
  <c r="X114" i="39" a="1"/>
  <c r="X114" i="39" s="1"/>
  <c r="Y114" i="39" a="1"/>
  <c r="Y114" i="39" s="1"/>
  <c r="V115" i="39"/>
  <c r="N115" i="39"/>
  <c r="O115" i="39" s="1"/>
  <c r="P115" i="39" s="1"/>
  <c r="Q115" i="39" s="1"/>
  <c r="R115" i="39" s="1"/>
  <c r="Y113" i="38" a="1"/>
  <c r="Y113" i="38" s="1"/>
  <c r="S113" i="38"/>
  <c r="X113" i="38" s="1" a="1"/>
  <c r="X113" i="38" s="1"/>
  <c r="W113" i="37" a="1"/>
  <c r="W113" i="37" s="1"/>
  <c r="V114" i="37"/>
  <c r="M115" i="37"/>
  <c r="Y113" i="37" a="1"/>
  <c r="Y113" i="37" s="1"/>
  <c r="Y118" i="36" a="1"/>
  <c r="Y118" i="36" s="1"/>
  <c r="W118" i="36" a="1"/>
  <c r="W118" i="36" s="1"/>
  <c r="X118" i="36" a="1"/>
  <c r="X118" i="36" s="1"/>
  <c r="N119" i="36"/>
  <c r="O119" i="36" s="1"/>
  <c r="P119" i="36" s="1"/>
  <c r="Q119" i="36" s="1"/>
  <c r="R119" i="36" s="1"/>
  <c r="V119" i="36"/>
  <c r="W116" i="35" a="1"/>
  <c r="W116" i="35" s="1"/>
  <c r="X116" i="35" a="1"/>
  <c r="X116" i="35" s="1"/>
  <c r="Y116" i="35" a="1"/>
  <c r="Y116" i="35" s="1"/>
  <c r="V117" i="35"/>
  <c r="N117" i="35"/>
  <c r="O117" i="35" s="1"/>
  <c r="P117" i="35" s="1"/>
  <c r="Q117" i="35" s="1"/>
  <c r="R117" i="35" s="1"/>
  <c r="W116" i="34" a="1"/>
  <c r="W116" i="34" s="1"/>
  <c r="X116" i="34" a="1"/>
  <c r="X116" i="34" s="1"/>
  <c r="Y116" i="34" a="1"/>
  <c r="Y116" i="34" s="1"/>
  <c r="V117" i="34"/>
  <c r="N117" i="34"/>
  <c r="O117" i="34" s="1"/>
  <c r="P117" i="34" s="1"/>
  <c r="Q117" i="34" s="1"/>
  <c r="R117" i="34" s="1"/>
  <c r="V112" i="33"/>
  <c r="M113" i="33"/>
  <c r="Y111" i="33" a="1"/>
  <c r="Y111" i="33" s="1"/>
  <c r="W111" i="33" a="1"/>
  <c r="W111" i="33" s="1"/>
  <c r="X111" i="33" a="1"/>
  <c r="X111" i="33" s="1"/>
  <c r="S111" i="32"/>
  <c r="X112" i="31" a="1"/>
  <c r="X112" i="31" s="1"/>
  <c r="Y112" i="31" a="1"/>
  <c r="Y112" i="31" s="1"/>
  <c r="W112" i="31" a="1"/>
  <c r="W112" i="31" s="1"/>
  <c r="V113" i="31"/>
  <c r="N113" i="31"/>
  <c r="O113" i="31" s="1"/>
  <c r="P113" i="31" s="1"/>
  <c r="Q113" i="31" s="1"/>
  <c r="R113" i="31" s="1"/>
  <c r="Y114" i="30" a="1"/>
  <c r="Y114" i="30" s="1"/>
  <c r="W114" i="30" a="1"/>
  <c r="W114" i="30" s="1"/>
  <c r="X114" i="30" a="1"/>
  <c r="X114" i="30" s="1"/>
  <c r="N115" i="30"/>
  <c r="O115" i="30" s="1"/>
  <c r="P115" i="30" s="1"/>
  <c r="Q115" i="30" s="1"/>
  <c r="R115" i="30" s="1"/>
  <c r="V115" i="30"/>
  <c r="N113" i="29"/>
  <c r="O113" i="29" s="1"/>
  <c r="P113" i="29" s="1"/>
  <c r="Q113" i="29" s="1"/>
  <c r="R113" i="29" s="1"/>
  <c r="V113" i="29"/>
  <c r="X112" i="29" a="1"/>
  <c r="X112" i="29" s="1"/>
  <c r="W112" i="29" a="1"/>
  <c r="W112" i="29" s="1"/>
  <c r="Y112" i="29" a="1"/>
  <c r="Y112" i="29" s="1"/>
  <c r="V116" i="28"/>
  <c r="M117" i="28"/>
  <c r="Y115" i="28" a="1"/>
  <c r="Y115" i="28" s="1"/>
  <c r="W115" i="28" a="1"/>
  <c r="W115" i="28" s="1"/>
  <c r="X112" i="27" a="1"/>
  <c r="X112" i="27" s="1"/>
  <c r="Y112" i="27" a="1"/>
  <c r="Y112" i="27" s="1"/>
  <c r="W112" i="27" a="1"/>
  <c r="W112" i="27" s="1"/>
  <c r="N113" i="27"/>
  <c r="O113" i="27" s="1"/>
  <c r="P113" i="27" s="1"/>
  <c r="Q113" i="27" s="1"/>
  <c r="R113" i="27" s="1"/>
  <c r="V113" i="27"/>
  <c r="Y112" i="26" a="1"/>
  <c r="Y112" i="26" s="1"/>
  <c r="X112" i="26" a="1"/>
  <c r="X112" i="26" s="1"/>
  <c r="W112" i="26" a="1"/>
  <c r="W112" i="26" s="1"/>
  <c r="V113" i="26"/>
  <c r="N113" i="26"/>
  <c r="O113" i="26" s="1"/>
  <c r="P113" i="26" s="1"/>
  <c r="Q113" i="26" s="1"/>
  <c r="R113" i="26" s="1"/>
  <c r="S117" i="25"/>
  <c r="W117" i="25" s="1" a="1"/>
  <c r="W117" i="25" s="1"/>
  <c r="Y118" i="24" a="1"/>
  <c r="Y118" i="24" s="1"/>
  <c r="X118" i="24" a="1"/>
  <c r="X118" i="24" s="1"/>
  <c r="W118" i="24" a="1"/>
  <c r="W118" i="24" s="1"/>
  <c r="V119" i="24"/>
  <c r="N119" i="24"/>
  <c r="O119" i="24" s="1"/>
  <c r="P119" i="24" s="1"/>
  <c r="Q119" i="24" s="1"/>
  <c r="R119" i="24" s="1"/>
  <c r="S115" i="23"/>
  <c r="X115" i="23" a="1"/>
  <c r="X115" i="23" s="1"/>
  <c r="W115" i="23" a="1"/>
  <c r="W115" i="23" s="1"/>
  <c r="Y115" i="39" l="1" a="1"/>
  <c r="Y115" i="39" s="1"/>
  <c r="S115" i="39"/>
  <c r="X115" i="39" a="1"/>
  <c r="X115" i="39" s="1"/>
  <c r="W115" i="39" a="1"/>
  <c r="W115" i="39" s="1"/>
  <c r="M115" i="38"/>
  <c r="V114" i="38"/>
  <c r="W113" i="38" a="1"/>
  <c r="W113" i="38" s="1"/>
  <c r="N115" i="37"/>
  <c r="O115" i="37" s="1"/>
  <c r="P115" i="37" s="1"/>
  <c r="Q115" i="37" s="1"/>
  <c r="R115" i="37" s="1"/>
  <c r="V115" i="37"/>
  <c r="Y114" i="37" a="1"/>
  <c r="Y114" i="37" s="1"/>
  <c r="W114" i="37" a="1"/>
  <c r="W114" i="37" s="1"/>
  <c r="X114" i="37" a="1"/>
  <c r="X114" i="37" s="1"/>
  <c r="S119" i="36"/>
  <c r="S117" i="35"/>
  <c r="W117" i="34" a="1"/>
  <c r="W117" i="34" s="1"/>
  <c r="Y117" i="34" a="1"/>
  <c r="Y117" i="34" s="1"/>
  <c r="S117" i="34"/>
  <c r="N113" i="33"/>
  <c r="O113" i="33" s="1"/>
  <c r="P113" i="33" s="1"/>
  <c r="Q113" i="33" s="1"/>
  <c r="R113" i="33" s="1"/>
  <c r="V113" i="33"/>
  <c r="X112" i="33" a="1"/>
  <c r="X112" i="33" s="1"/>
  <c r="W112" i="33" a="1"/>
  <c r="W112" i="33" s="1"/>
  <c r="Y112" i="33" a="1"/>
  <c r="Y112" i="33" s="1"/>
  <c r="M113" i="32"/>
  <c r="V112" i="32"/>
  <c r="W111" i="32" a="1"/>
  <c r="W111" i="32" s="1"/>
  <c r="Y111" i="32" a="1"/>
  <c r="Y111" i="32" s="1"/>
  <c r="X111" i="32" a="1"/>
  <c r="X111" i="32" s="1"/>
  <c r="S113" i="31"/>
  <c r="S115" i="30"/>
  <c r="X115" i="30" a="1"/>
  <c r="X115" i="30" s="1"/>
  <c r="S113" i="29"/>
  <c r="N117" i="28"/>
  <c r="O117" i="28" s="1"/>
  <c r="P117" i="28" s="1"/>
  <c r="Q117" i="28" s="1"/>
  <c r="R117" i="28" s="1"/>
  <c r="V117" i="28"/>
  <c r="Y116" i="28" a="1"/>
  <c r="Y116" i="28" s="1"/>
  <c r="W116" i="28" a="1"/>
  <c r="W116" i="28" s="1"/>
  <c r="X116" i="28" a="1"/>
  <c r="X116" i="28" s="1"/>
  <c r="S113" i="27"/>
  <c r="Y113" i="27" a="1"/>
  <c r="Y113" i="27" s="1"/>
  <c r="Y113" i="26" a="1"/>
  <c r="Y113" i="26" s="1"/>
  <c r="S113" i="26"/>
  <c r="X117" i="25" a="1"/>
  <c r="X117" i="25" s="1"/>
  <c r="V118" i="25"/>
  <c r="M119" i="25"/>
  <c r="Y117" i="25" a="1"/>
  <c r="Y117" i="25" s="1"/>
  <c r="S119" i="24"/>
  <c r="X119" i="24" a="1"/>
  <c r="X119" i="24" s="1"/>
  <c r="W119" i="24" a="1"/>
  <c r="W119" i="24" s="1"/>
  <c r="M117" i="23"/>
  <c r="V116" i="23"/>
  <c r="Y115" i="23" a="1"/>
  <c r="Y115" i="23" s="1"/>
  <c r="V116" i="39" l="1"/>
  <c r="M117" i="39"/>
  <c r="X114" i="38" a="1"/>
  <c r="X114" i="38" s="1"/>
  <c r="Y114" i="38" a="1"/>
  <c r="Y114" i="38" s="1"/>
  <c r="W114" i="38" a="1"/>
  <c r="W114" i="38" s="1"/>
  <c r="V115" i="38"/>
  <c r="N115" i="38"/>
  <c r="O115" i="38" s="1"/>
  <c r="P115" i="38" s="1"/>
  <c r="Q115" i="38" s="1"/>
  <c r="R115" i="38" s="1"/>
  <c r="S115" i="37"/>
  <c r="Y115" i="37" s="1" a="1"/>
  <c r="Y115" i="37" s="1"/>
  <c r="V120" i="36"/>
  <c r="M121" i="36"/>
  <c r="Y119" i="36" a="1"/>
  <c r="Y119" i="36" s="1"/>
  <c r="W119" i="36" a="1"/>
  <c r="W119" i="36" s="1"/>
  <c r="X119" i="36" a="1"/>
  <c r="X119" i="36" s="1"/>
  <c r="V118" i="35"/>
  <c r="M119" i="35"/>
  <c r="X117" i="35" a="1"/>
  <c r="X117" i="35" s="1"/>
  <c r="Y117" i="35" a="1"/>
  <c r="Y117" i="35" s="1"/>
  <c r="W117" i="35" a="1"/>
  <c r="W117" i="35" s="1"/>
  <c r="V118" i="34"/>
  <c r="M119" i="34"/>
  <c r="X117" i="34" a="1"/>
  <c r="X117" i="34" s="1"/>
  <c r="S113" i="33"/>
  <c r="Y113" i="33" a="1"/>
  <c r="Y113" i="33" s="1"/>
  <c r="W112" i="32" a="1"/>
  <c r="W112" i="32" s="1"/>
  <c r="X112" i="32" a="1"/>
  <c r="X112" i="32" s="1"/>
  <c r="Y112" i="32" a="1"/>
  <c r="Y112" i="32" s="1"/>
  <c r="V113" i="32"/>
  <c r="N113" i="32"/>
  <c r="O113" i="32" s="1"/>
  <c r="P113" i="32" s="1"/>
  <c r="Q113" i="32" s="1"/>
  <c r="R113" i="32" s="1"/>
  <c r="M115" i="31"/>
  <c r="V114" i="31"/>
  <c r="W113" i="31" a="1"/>
  <c r="W113" i="31" s="1"/>
  <c r="X113" i="31" a="1"/>
  <c r="X113" i="31" s="1"/>
  <c r="Y113" i="31" a="1"/>
  <c r="Y113" i="31" s="1"/>
  <c r="M117" i="30"/>
  <c r="V116" i="30"/>
  <c r="Y115" i="30" a="1"/>
  <c r="Y115" i="30" s="1"/>
  <c r="W115" i="30" a="1"/>
  <c r="W115" i="30" s="1"/>
  <c r="V114" i="29"/>
  <c r="M115" i="29"/>
  <c r="X113" i="29" a="1"/>
  <c r="X113" i="29" s="1"/>
  <c r="Y113" i="29" a="1"/>
  <c r="Y113" i="29" s="1"/>
  <c r="W113" i="29" a="1"/>
  <c r="W113" i="29" s="1"/>
  <c r="S117" i="28"/>
  <c r="X117" i="28" a="1"/>
  <c r="X117" i="28" s="1"/>
  <c r="M115" i="27"/>
  <c r="V114" i="27"/>
  <c r="W113" i="27" a="1"/>
  <c r="W113" i="27" s="1"/>
  <c r="X113" i="27" a="1"/>
  <c r="X113" i="27" s="1"/>
  <c r="M115" i="26"/>
  <c r="V114" i="26"/>
  <c r="X113" i="26" a="1"/>
  <c r="X113" i="26" s="1"/>
  <c r="W113" i="26" a="1"/>
  <c r="W113" i="26" s="1"/>
  <c r="N119" i="25"/>
  <c r="O119" i="25" s="1"/>
  <c r="P119" i="25" s="1"/>
  <c r="Q119" i="25" s="1"/>
  <c r="R119" i="25" s="1"/>
  <c r="V119" i="25"/>
  <c r="Y118" i="25" a="1"/>
  <c r="Y118" i="25" s="1"/>
  <c r="X118" i="25" a="1"/>
  <c r="X118" i="25" s="1"/>
  <c r="W118" i="25" a="1"/>
  <c r="W118" i="25" s="1"/>
  <c r="V120" i="24"/>
  <c r="M121" i="24"/>
  <c r="Y119" i="24" a="1"/>
  <c r="Y119" i="24" s="1"/>
  <c r="Y116" i="23" a="1"/>
  <c r="Y116" i="23" s="1"/>
  <c r="X116" i="23" a="1"/>
  <c r="X116" i="23" s="1"/>
  <c r="W116" i="23" a="1"/>
  <c r="W116" i="23" s="1"/>
  <c r="V117" i="23"/>
  <c r="N117" i="23"/>
  <c r="O117" i="23" s="1"/>
  <c r="P117" i="23" s="1"/>
  <c r="Q117" i="23" s="1"/>
  <c r="R117" i="23" s="1"/>
  <c r="V117" i="39" l="1"/>
  <c r="N117" i="39"/>
  <c r="O117" i="39" s="1"/>
  <c r="P117" i="39" s="1"/>
  <c r="Q117" i="39" s="1"/>
  <c r="R117" i="39" s="1"/>
  <c r="X116" i="39" a="1"/>
  <c r="X116" i="39" s="1"/>
  <c r="W116" i="39" a="1"/>
  <c r="W116" i="39" s="1"/>
  <c r="Y116" i="39" a="1"/>
  <c r="Y116" i="39" s="1"/>
  <c r="S115" i="38"/>
  <c r="Y115" i="38" s="1" a="1"/>
  <c r="Y115" i="38" s="1"/>
  <c r="X115" i="38" a="1"/>
  <c r="X115" i="38" s="1"/>
  <c r="M117" i="37"/>
  <c r="V116" i="37"/>
  <c r="W115" i="37" a="1"/>
  <c r="W115" i="37" s="1"/>
  <c r="X115" i="37" a="1"/>
  <c r="X115" i="37" s="1"/>
  <c r="V121" i="36"/>
  <c r="N121" i="36"/>
  <c r="O121" i="36" s="1"/>
  <c r="P121" i="36" s="1"/>
  <c r="Q121" i="36" s="1"/>
  <c r="R121" i="36" s="1"/>
  <c r="X120" i="36" a="1"/>
  <c r="X120" i="36" s="1"/>
  <c r="W120" i="36" a="1"/>
  <c r="W120" i="36" s="1"/>
  <c r="Y120" i="36" a="1"/>
  <c r="Y120" i="36" s="1"/>
  <c r="V119" i="35"/>
  <c r="N119" i="35"/>
  <c r="O119" i="35" s="1"/>
  <c r="P119" i="35" s="1"/>
  <c r="Q119" i="35" s="1"/>
  <c r="R119" i="35" s="1"/>
  <c r="W118" i="35" a="1"/>
  <c r="W118" i="35" s="1"/>
  <c r="X118" i="35" a="1"/>
  <c r="X118" i="35" s="1"/>
  <c r="Y118" i="35" a="1"/>
  <c r="Y118" i="35" s="1"/>
  <c r="N119" i="34"/>
  <c r="O119" i="34" s="1"/>
  <c r="P119" i="34" s="1"/>
  <c r="Q119" i="34" s="1"/>
  <c r="R119" i="34" s="1"/>
  <c r="V119" i="34"/>
  <c r="Y118" i="34" a="1"/>
  <c r="Y118" i="34" s="1"/>
  <c r="W118" i="34" a="1"/>
  <c r="W118" i="34" s="1"/>
  <c r="X118" i="34" a="1"/>
  <c r="X118" i="34" s="1"/>
  <c r="M115" i="33"/>
  <c r="V114" i="33"/>
  <c r="W113" i="33" a="1"/>
  <c r="W113" i="33" s="1"/>
  <c r="X113" i="33" a="1"/>
  <c r="X113" i="33" s="1"/>
  <c r="S113" i="32"/>
  <c r="Y114" i="31" a="1"/>
  <c r="Y114" i="31" s="1"/>
  <c r="W114" i="31" a="1"/>
  <c r="W114" i="31" s="1"/>
  <c r="X114" i="31" a="1"/>
  <c r="X114" i="31" s="1"/>
  <c r="V115" i="31"/>
  <c r="N115" i="31"/>
  <c r="O115" i="31" s="1"/>
  <c r="P115" i="31" s="1"/>
  <c r="Q115" i="31" s="1"/>
  <c r="R115" i="31" s="1"/>
  <c r="X116" i="30" a="1"/>
  <c r="X116" i="30" s="1"/>
  <c r="W116" i="30" a="1"/>
  <c r="W116" i="30" s="1"/>
  <c r="Y116" i="30" a="1"/>
  <c r="Y116" i="30" s="1"/>
  <c r="N117" i="30"/>
  <c r="O117" i="30" s="1"/>
  <c r="P117" i="30" s="1"/>
  <c r="Q117" i="30" s="1"/>
  <c r="R117" i="30" s="1"/>
  <c r="V117" i="30"/>
  <c r="N115" i="29"/>
  <c r="O115" i="29" s="1"/>
  <c r="P115" i="29" s="1"/>
  <c r="Q115" i="29" s="1"/>
  <c r="R115" i="29" s="1"/>
  <c r="V115" i="29"/>
  <c r="X114" i="29" a="1"/>
  <c r="X114" i="29" s="1"/>
  <c r="W114" i="29" a="1"/>
  <c r="W114" i="29" s="1"/>
  <c r="Y114" i="29" a="1"/>
  <c r="Y114" i="29" s="1"/>
  <c r="V118" i="28"/>
  <c r="M119" i="28"/>
  <c r="Y117" i="28" a="1"/>
  <c r="Y117" i="28" s="1"/>
  <c r="W117" i="28" a="1"/>
  <c r="W117" i="28" s="1"/>
  <c r="Y114" i="27" a="1"/>
  <c r="Y114" i="27" s="1"/>
  <c r="X114" i="27" a="1"/>
  <c r="X114" i="27" s="1"/>
  <c r="W114" i="27" a="1"/>
  <c r="W114" i="27" s="1"/>
  <c r="V115" i="27"/>
  <c r="N115" i="27"/>
  <c r="O115" i="27" s="1"/>
  <c r="P115" i="27" s="1"/>
  <c r="Q115" i="27" s="1"/>
  <c r="R115" i="27" s="1"/>
  <c r="X114" i="26" a="1"/>
  <c r="X114" i="26" s="1"/>
  <c r="W114" i="26" a="1"/>
  <c r="W114" i="26" s="1"/>
  <c r="Y114" i="26" a="1"/>
  <c r="Y114" i="26" s="1"/>
  <c r="N115" i="26"/>
  <c r="O115" i="26" s="1"/>
  <c r="P115" i="26" s="1"/>
  <c r="Q115" i="26" s="1"/>
  <c r="R115" i="26" s="1"/>
  <c r="V115" i="26"/>
  <c r="S119" i="25"/>
  <c r="V121" i="24"/>
  <c r="N121" i="24"/>
  <c r="O121" i="24" s="1"/>
  <c r="P121" i="24" s="1"/>
  <c r="Q121" i="24" s="1"/>
  <c r="R121" i="24" s="1"/>
  <c r="W120" i="24" a="1"/>
  <c r="W120" i="24" s="1"/>
  <c r="Y120" i="24" a="1"/>
  <c r="Y120" i="24" s="1"/>
  <c r="X120" i="24" a="1"/>
  <c r="X120" i="24" s="1"/>
  <c r="S117" i="23"/>
  <c r="X117" i="23" a="1"/>
  <c r="X117" i="23" s="1"/>
  <c r="S117" i="39" l="1"/>
  <c r="X117" i="39" a="1"/>
  <c r="X117" i="39" s="1"/>
  <c r="W117" i="39" a="1"/>
  <c r="W117" i="39" s="1"/>
  <c r="Y117" i="39" a="1"/>
  <c r="Y117" i="39" s="1"/>
  <c r="V116" i="38"/>
  <c r="M117" i="38"/>
  <c r="W115" i="38" a="1"/>
  <c r="W115" i="38" s="1"/>
  <c r="Y116" i="37" a="1"/>
  <c r="Y116" i="37" s="1"/>
  <c r="X116" i="37" a="1"/>
  <c r="X116" i="37" s="1"/>
  <c r="W116" i="37" a="1"/>
  <c r="W116" i="37" s="1"/>
  <c r="V117" i="37"/>
  <c r="N117" i="37"/>
  <c r="O117" i="37" s="1"/>
  <c r="P117" i="37" s="1"/>
  <c r="Q117" i="37" s="1"/>
  <c r="R117" i="37" s="1"/>
  <c r="S121" i="36"/>
  <c r="W121" i="36" a="1"/>
  <c r="W121" i="36" s="1"/>
  <c r="S119" i="35"/>
  <c r="X119" i="35" a="1"/>
  <c r="X119" i="35" s="1"/>
  <c r="S119" i="34"/>
  <c r="X119" i="34" a="1"/>
  <c r="X119" i="34" s="1"/>
  <c r="Y114" i="33" a="1"/>
  <c r="Y114" i="33" s="1"/>
  <c r="W114" i="33" a="1"/>
  <c r="W114" i="33" s="1"/>
  <c r="X114" i="33" a="1"/>
  <c r="X114" i="33" s="1"/>
  <c r="V115" i="33"/>
  <c r="N115" i="33"/>
  <c r="O115" i="33" s="1"/>
  <c r="P115" i="33" s="1"/>
  <c r="Q115" i="33" s="1"/>
  <c r="R115" i="33" s="1"/>
  <c r="M115" i="32"/>
  <c r="V114" i="32"/>
  <c r="Y113" i="32" a="1"/>
  <c r="Y113" i="32" s="1"/>
  <c r="W113" i="32" a="1"/>
  <c r="W113" i="32" s="1"/>
  <c r="X113" i="32" a="1"/>
  <c r="X113" i="32" s="1"/>
  <c r="S115" i="31"/>
  <c r="X115" i="31" a="1"/>
  <c r="X115" i="31" s="1"/>
  <c r="S117" i="30"/>
  <c r="X117" i="30" a="1"/>
  <c r="X117" i="30" s="1"/>
  <c r="Y117" i="30" a="1"/>
  <c r="Y117" i="30" s="1"/>
  <c r="Y115" i="29" a="1"/>
  <c r="Y115" i="29" s="1"/>
  <c r="S115" i="29"/>
  <c r="N119" i="28"/>
  <c r="O119" i="28" s="1"/>
  <c r="P119" i="28" s="1"/>
  <c r="Q119" i="28" s="1"/>
  <c r="R119" i="28" s="1"/>
  <c r="V119" i="28"/>
  <c r="X118" i="28" a="1"/>
  <c r="X118" i="28" s="1"/>
  <c r="Y118" i="28" a="1"/>
  <c r="Y118" i="28" s="1"/>
  <c r="W118" i="28" a="1"/>
  <c r="W118" i="28" s="1"/>
  <c r="S115" i="27"/>
  <c r="W115" i="27" a="1"/>
  <c r="W115" i="27" s="1"/>
  <c r="Y115" i="27" a="1"/>
  <c r="Y115" i="27" s="1"/>
  <c r="W115" i="26" a="1"/>
  <c r="W115" i="26" s="1"/>
  <c r="Y115" i="26" a="1"/>
  <c r="Y115" i="26" s="1"/>
  <c r="X115" i="26" a="1"/>
  <c r="X115" i="26" s="1"/>
  <c r="S115" i="26"/>
  <c r="V120" i="25"/>
  <c r="M121" i="25"/>
  <c r="Y119" i="25" a="1"/>
  <c r="Y119" i="25" s="1"/>
  <c r="W119" i="25" a="1"/>
  <c r="W119" i="25" s="1"/>
  <c r="X119" i="25" a="1"/>
  <c r="X119" i="25" s="1"/>
  <c r="S121" i="24"/>
  <c r="Y121" i="24" a="1"/>
  <c r="Y121" i="24" s="1"/>
  <c r="V118" i="23"/>
  <c r="M119" i="23"/>
  <c r="Y117" i="23" a="1"/>
  <c r="Y117" i="23" s="1"/>
  <c r="W117" i="23" a="1"/>
  <c r="W117" i="23" s="1"/>
  <c r="M119" i="39" l="1"/>
  <c r="V118" i="39"/>
  <c r="V117" i="38"/>
  <c r="N117" i="38"/>
  <c r="O117" i="38" s="1"/>
  <c r="P117" i="38" s="1"/>
  <c r="Q117" i="38" s="1"/>
  <c r="R117" i="38" s="1"/>
  <c r="X116" i="38" a="1"/>
  <c r="X116" i="38" s="1"/>
  <c r="W116" i="38" a="1"/>
  <c r="W116" i="38" s="1"/>
  <c r="Y116" i="38" a="1"/>
  <c r="Y116" i="38" s="1"/>
  <c r="S117" i="37"/>
  <c r="V122" i="36"/>
  <c r="M123" i="36"/>
  <c r="Y121" i="36" a="1"/>
  <c r="Y121" i="36" s="1"/>
  <c r="X121" i="36" a="1"/>
  <c r="X121" i="36" s="1"/>
  <c r="M121" i="35"/>
  <c r="V120" i="35"/>
  <c r="W119" i="35" a="1"/>
  <c r="W119" i="35" s="1"/>
  <c r="Y119" i="35" a="1"/>
  <c r="Y119" i="35" s="1"/>
  <c r="V120" i="34"/>
  <c r="M121" i="34"/>
  <c r="Y119" i="34" a="1"/>
  <c r="Y119" i="34" s="1"/>
  <c r="W119" i="34" a="1"/>
  <c r="W119" i="34" s="1"/>
  <c r="W115" i="33" a="1"/>
  <c r="W115" i="33" s="1"/>
  <c r="X115" i="33" a="1"/>
  <c r="X115" i="33" s="1"/>
  <c r="S115" i="33"/>
  <c r="W114" i="32" a="1"/>
  <c r="W114" i="32" s="1"/>
  <c r="X114" i="32" a="1"/>
  <c r="X114" i="32" s="1"/>
  <c r="Y114" i="32" a="1"/>
  <c r="Y114" i="32" s="1"/>
  <c r="N115" i="32"/>
  <c r="O115" i="32" s="1"/>
  <c r="P115" i="32" s="1"/>
  <c r="Q115" i="32" s="1"/>
  <c r="R115" i="32" s="1"/>
  <c r="V115" i="32"/>
  <c r="V116" i="31"/>
  <c r="M117" i="31"/>
  <c r="Y115" i="31" a="1"/>
  <c r="Y115" i="31" s="1"/>
  <c r="W115" i="31" a="1"/>
  <c r="W115" i="31" s="1"/>
  <c r="M119" i="30"/>
  <c r="V118" i="30"/>
  <c r="W117" i="30" a="1"/>
  <c r="W117" i="30" s="1"/>
  <c r="M117" i="29"/>
  <c r="V116" i="29"/>
  <c r="X115" i="29" a="1"/>
  <c r="X115" i="29" s="1"/>
  <c r="W115" i="29" a="1"/>
  <c r="W115" i="29" s="1"/>
  <c r="S119" i="28"/>
  <c r="M117" i="27"/>
  <c r="V116" i="27"/>
  <c r="X115" i="27" a="1"/>
  <c r="X115" i="27" s="1"/>
  <c r="M117" i="26"/>
  <c r="V116" i="26"/>
  <c r="V121" i="25"/>
  <c r="N121" i="25"/>
  <c r="O121" i="25" s="1"/>
  <c r="P121" i="25" s="1"/>
  <c r="Q121" i="25" s="1"/>
  <c r="R121" i="25" s="1"/>
  <c r="W120" i="25" a="1"/>
  <c r="W120" i="25" s="1"/>
  <c r="X120" i="25" a="1"/>
  <c r="X120" i="25" s="1"/>
  <c r="Y120" i="25" a="1"/>
  <c r="Y120" i="25" s="1"/>
  <c r="M123" i="24"/>
  <c r="V122" i="24"/>
  <c r="X121" i="24" a="1"/>
  <c r="X121" i="24" s="1"/>
  <c r="W121" i="24" a="1"/>
  <c r="W121" i="24" s="1"/>
  <c r="N119" i="23"/>
  <c r="O119" i="23" s="1"/>
  <c r="P119" i="23" s="1"/>
  <c r="Q119" i="23" s="1"/>
  <c r="R119" i="23" s="1"/>
  <c r="V119" i="23"/>
  <c r="W118" i="23" a="1"/>
  <c r="W118" i="23" s="1"/>
  <c r="Y118" i="23" a="1"/>
  <c r="Y118" i="23" s="1"/>
  <c r="X118" i="23" a="1"/>
  <c r="X118" i="23" s="1"/>
  <c r="Y118" i="39" l="1" a="1"/>
  <c r="Y118" i="39" s="1"/>
  <c r="X118" i="39" a="1"/>
  <c r="X118" i="39" s="1"/>
  <c r="W118" i="39" a="1"/>
  <c r="W118" i="39" s="1"/>
  <c r="V119" i="39"/>
  <c r="N119" i="39"/>
  <c r="O119" i="39" s="1"/>
  <c r="P119" i="39" s="1"/>
  <c r="Q119" i="39" s="1"/>
  <c r="R119" i="39" s="1"/>
  <c r="X117" i="38" a="1"/>
  <c r="X117" i="38" s="1"/>
  <c r="S117" i="38"/>
  <c r="W117" i="38" a="1"/>
  <c r="W117" i="38" s="1"/>
  <c r="V118" i="37"/>
  <c r="M119" i="37"/>
  <c r="X117" i="37" a="1"/>
  <c r="X117" i="37" s="1"/>
  <c r="Y117" i="37" a="1"/>
  <c r="Y117" i="37" s="1"/>
  <c r="W117" i="37" a="1"/>
  <c r="W117" i="37" s="1"/>
  <c r="N123" i="36"/>
  <c r="O123" i="36" s="1"/>
  <c r="P123" i="36" s="1"/>
  <c r="Q123" i="36" s="1"/>
  <c r="R123" i="36" s="1"/>
  <c r="V123" i="36"/>
  <c r="W122" i="36" a="1"/>
  <c r="W122" i="36" s="1"/>
  <c r="Y122" i="36" a="1"/>
  <c r="Y122" i="36" s="1"/>
  <c r="X122" i="36" a="1"/>
  <c r="X122" i="36" s="1"/>
  <c r="Y120" i="35" a="1"/>
  <c r="Y120" i="35" s="1"/>
  <c r="X120" i="35" a="1"/>
  <c r="X120" i="35" s="1"/>
  <c r="W120" i="35" a="1"/>
  <c r="W120" i="35" s="1"/>
  <c r="N121" i="35"/>
  <c r="O121" i="35" s="1"/>
  <c r="P121" i="35" s="1"/>
  <c r="Q121" i="35" s="1"/>
  <c r="R121" i="35" s="1"/>
  <c r="V121" i="35"/>
  <c r="V121" i="34"/>
  <c r="N121" i="34"/>
  <c r="O121" i="34" s="1"/>
  <c r="P121" i="34" s="1"/>
  <c r="Q121" i="34" s="1"/>
  <c r="R121" i="34" s="1"/>
  <c r="W120" i="34" a="1"/>
  <c r="W120" i="34" s="1"/>
  <c r="Y120" i="34" a="1"/>
  <c r="Y120" i="34" s="1"/>
  <c r="X120" i="34" a="1"/>
  <c r="X120" i="34" s="1"/>
  <c r="V116" i="33"/>
  <c r="M117" i="33"/>
  <c r="Y115" i="33" a="1"/>
  <c r="Y115" i="33" s="1"/>
  <c r="S115" i="32"/>
  <c r="X115" i="32" a="1"/>
  <c r="X115" i="32" s="1"/>
  <c r="W115" i="32" a="1"/>
  <c r="W115" i="32" s="1"/>
  <c r="N117" i="31"/>
  <c r="O117" i="31" s="1"/>
  <c r="P117" i="31" s="1"/>
  <c r="Q117" i="31" s="1"/>
  <c r="R117" i="31" s="1"/>
  <c r="V117" i="31"/>
  <c r="X116" i="31" a="1"/>
  <c r="X116" i="31" s="1"/>
  <c r="W116" i="31" a="1"/>
  <c r="W116" i="31" s="1"/>
  <c r="Y116" i="31" a="1"/>
  <c r="Y116" i="31" s="1"/>
  <c r="W118" i="30" a="1"/>
  <c r="W118" i="30" s="1"/>
  <c r="Y118" i="30" a="1"/>
  <c r="Y118" i="30" s="1"/>
  <c r="X118" i="30" a="1"/>
  <c r="X118" i="30" s="1"/>
  <c r="N119" i="30"/>
  <c r="O119" i="30" s="1"/>
  <c r="P119" i="30" s="1"/>
  <c r="Q119" i="30" s="1"/>
  <c r="R119" i="30" s="1"/>
  <c r="V119" i="30"/>
  <c r="X116" i="29" a="1"/>
  <c r="X116" i="29" s="1"/>
  <c r="W116" i="29" a="1"/>
  <c r="W116" i="29" s="1"/>
  <c r="Y116" i="29" a="1"/>
  <c r="Y116" i="29" s="1"/>
  <c r="N117" i="29"/>
  <c r="O117" i="29" s="1"/>
  <c r="P117" i="29" s="1"/>
  <c r="Q117" i="29" s="1"/>
  <c r="R117" i="29" s="1"/>
  <c r="V117" i="29"/>
  <c r="M121" i="28"/>
  <c r="V120" i="28"/>
  <c r="W119" i="28" a="1"/>
  <c r="W119" i="28" s="1"/>
  <c r="Y119" i="28" a="1"/>
  <c r="Y119" i="28" s="1"/>
  <c r="X119" i="28" a="1"/>
  <c r="X119" i="28" s="1"/>
  <c r="X116" i="27" a="1"/>
  <c r="X116" i="27" s="1"/>
  <c r="Y116" i="27" a="1"/>
  <c r="Y116" i="27" s="1"/>
  <c r="W116" i="27" a="1"/>
  <c r="W116" i="27" s="1"/>
  <c r="V117" i="27"/>
  <c r="N117" i="27"/>
  <c r="O117" i="27" s="1"/>
  <c r="P117" i="27" s="1"/>
  <c r="Q117" i="27" s="1"/>
  <c r="R117" i="27" s="1"/>
  <c r="W116" i="26" a="1"/>
  <c r="W116" i="26" s="1"/>
  <c r="Y116" i="26" a="1"/>
  <c r="Y116" i="26" s="1"/>
  <c r="X116" i="26" a="1"/>
  <c r="X116" i="26" s="1"/>
  <c r="V117" i="26"/>
  <c r="N117" i="26"/>
  <c r="O117" i="26" s="1"/>
  <c r="P117" i="26" s="1"/>
  <c r="Q117" i="26" s="1"/>
  <c r="R117" i="26" s="1"/>
  <c r="S121" i="25"/>
  <c r="Y121" i="25" a="1"/>
  <c r="Y121" i="25" s="1"/>
  <c r="W122" i="24" a="1"/>
  <c r="W122" i="24" s="1"/>
  <c r="Y122" i="24" a="1"/>
  <c r="Y122" i="24" s="1"/>
  <c r="X122" i="24" a="1"/>
  <c r="X122" i="24" s="1"/>
  <c r="N123" i="24"/>
  <c r="O123" i="24" s="1"/>
  <c r="P123" i="24" s="1"/>
  <c r="Q123" i="24" s="1"/>
  <c r="R123" i="24" s="1"/>
  <c r="V123" i="24"/>
  <c r="S119" i="23"/>
  <c r="S119" i="39" l="1"/>
  <c r="X119" i="39" a="1"/>
  <c r="X119" i="39" s="1"/>
  <c r="Y119" i="39" a="1"/>
  <c r="Y119" i="39" s="1"/>
  <c r="M119" i="38"/>
  <c r="V118" i="38"/>
  <c r="Y117" i="38" a="1"/>
  <c r="Y117" i="38" s="1"/>
  <c r="V119" i="37"/>
  <c r="N119" i="37"/>
  <c r="O119" i="37" s="1"/>
  <c r="P119" i="37" s="1"/>
  <c r="Q119" i="37" s="1"/>
  <c r="R119" i="37" s="1"/>
  <c r="W118" i="37" a="1"/>
  <c r="W118" i="37" s="1"/>
  <c r="Y118" i="37" a="1"/>
  <c r="Y118" i="37" s="1"/>
  <c r="X118" i="37" a="1"/>
  <c r="X118" i="37" s="1"/>
  <c r="S123" i="36"/>
  <c r="X123" i="36" a="1"/>
  <c r="X123" i="36" s="1"/>
  <c r="W123" i="36" a="1"/>
  <c r="W123" i="36" s="1"/>
  <c r="X121" i="35" a="1"/>
  <c r="X121" i="35" s="1"/>
  <c r="S121" i="35"/>
  <c r="S121" i="34"/>
  <c r="V117" i="33"/>
  <c r="N117" i="33"/>
  <c r="O117" i="33" s="1"/>
  <c r="P117" i="33" s="1"/>
  <c r="Q117" i="33" s="1"/>
  <c r="R117" i="33" s="1"/>
  <c r="W116" i="33" a="1"/>
  <c r="W116" i="33" s="1"/>
  <c r="X116" i="33" a="1"/>
  <c r="X116" i="33" s="1"/>
  <c r="Y116" i="33" a="1"/>
  <c r="Y116" i="33" s="1"/>
  <c r="V116" i="32"/>
  <c r="M117" i="32"/>
  <c r="Y115" i="32" a="1"/>
  <c r="Y115" i="32" s="1"/>
  <c r="S117" i="31"/>
  <c r="X117" i="31" a="1"/>
  <c r="X117" i="31" s="1"/>
  <c r="Y117" i="31" a="1"/>
  <c r="Y117" i="31" s="1"/>
  <c r="S119" i="30"/>
  <c r="Y117" i="29" a="1"/>
  <c r="Y117" i="29" s="1"/>
  <c r="X117" i="29" a="1"/>
  <c r="X117" i="29" s="1"/>
  <c r="S117" i="29"/>
  <c r="Y120" i="28" a="1"/>
  <c r="Y120" i="28" s="1"/>
  <c r="X120" i="28" a="1"/>
  <c r="X120" i="28" s="1"/>
  <c r="W120" i="28" a="1"/>
  <c r="W120" i="28" s="1"/>
  <c r="N121" i="28"/>
  <c r="O121" i="28" s="1"/>
  <c r="P121" i="28" s="1"/>
  <c r="Q121" i="28" s="1"/>
  <c r="R121" i="28" s="1"/>
  <c r="V121" i="28"/>
  <c r="S117" i="27"/>
  <c r="X117" i="27" a="1"/>
  <c r="X117" i="27" s="1"/>
  <c r="Y117" i="27" a="1"/>
  <c r="Y117" i="27" s="1"/>
  <c r="S117" i="26"/>
  <c r="X117" i="26" a="1"/>
  <c r="X117" i="26" s="1"/>
  <c r="V122" i="25"/>
  <c r="M123" i="25"/>
  <c r="X121" i="25" a="1"/>
  <c r="X121" i="25" s="1"/>
  <c r="W121" i="25" a="1"/>
  <c r="W121" i="25" s="1"/>
  <c r="S123" i="24"/>
  <c r="M121" i="23"/>
  <c r="V120" i="23"/>
  <c r="Y119" i="23" a="1"/>
  <c r="Y119" i="23" s="1"/>
  <c r="X119" i="23" a="1"/>
  <c r="X119" i="23" s="1"/>
  <c r="W119" i="23" a="1"/>
  <c r="W119" i="23" s="1"/>
  <c r="V120" i="39" l="1"/>
  <c r="M121" i="39"/>
  <c r="W119" i="39" a="1"/>
  <c r="W119" i="39" s="1"/>
  <c r="Y118" i="38" a="1"/>
  <c r="Y118" i="38" s="1"/>
  <c r="X118" i="38" a="1"/>
  <c r="X118" i="38" s="1"/>
  <c r="W118" i="38" a="1"/>
  <c r="W118" i="38" s="1"/>
  <c r="N119" i="38"/>
  <c r="O119" i="38" s="1"/>
  <c r="P119" i="38" s="1"/>
  <c r="Q119" i="38" s="1"/>
  <c r="R119" i="38" s="1"/>
  <c r="V119" i="38"/>
  <c r="S119" i="37"/>
  <c r="X119" i="37" s="1" a="1"/>
  <c r="X119" i="37" s="1"/>
  <c r="V124" i="36"/>
  <c r="M125" i="36"/>
  <c r="Y123" i="36" a="1"/>
  <c r="Y123" i="36" s="1"/>
  <c r="V122" i="35"/>
  <c r="M123" i="35"/>
  <c r="W121" i="35" a="1"/>
  <c r="W121" i="35" s="1"/>
  <c r="Y121" i="35" a="1"/>
  <c r="Y121" i="35" s="1"/>
  <c r="V122" i="34"/>
  <c r="M123" i="34"/>
  <c r="X121" i="34" a="1"/>
  <c r="X121" i="34" s="1"/>
  <c r="Y121" i="34" a="1"/>
  <c r="Y121" i="34" s="1"/>
  <c r="W121" i="34" a="1"/>
  <c r="W121" i="34" s="1"/>
  <c r="S117" i="33"/>
  <c r="N117" i="32"/>
  <c r="O117" i="32" s="1"/>
  <c r="P117" i="32" s="1"/>
  <c r="Q117" i="32" s="1"/>
  <c r="R117" i="32" s="1"/>
  <c r="V117" i="32"/>
  <c r="Y116" i="32" a="1"/>
  <c r="Y116" i="32" s="1"/>
  <c r="W116" i="32" a="1"/>
  <c r="W116" i="32" s="1"/>
  <c r="X116" i="32" a="1"/>
  <c r="X116" i="32" s="1"/>
  <c r="M119" i="31"/>
  <c r="V118" i="31"/>
  <c r="W117" i="31" a="1"/>
  <c r="W117" i="31" s="1"/>
  <c r="M121" i="30"/>
  <c r="V120" i="30"/>
  <c r="Y119" i="30" a="1"/>
  <c r="Y119" i="30" s="1"/>
  <c r="W119" i="30" a="1"/>
  <c r="W119" i="30" s="1"/>
  <c r="X119" i="30" a="1"/>
  <c r="X119" i="30" s="1"/>
  <c r="M119" i="29"/>
  <c r="V118" i="29"/>
  <c r="W117" i="29" a="1"/>
  <c r="W117" i="29" s="1"/>
  <c r="Y121" i="28" a="1"/>
  <c r="Y121" i="28" s="1"/>
  <c r="S121" i="28"/>
  <c r="X121" i="28" a="1"/>
  <c r="X121" i="28" s="1"/>
  <c r="V118" i="27"/>
  <c r="M119" i="27"/>
  <c r="W117" i="27" a="1"/>
  <c r="W117" i="27" s="1"/>
  <c r="M119" i="26"/>
  <c r="V118" i="26"/>
  <c r="W117" i="26" a="1"/>
  <c r="W117" i="26" s="1"/>
  <c r="Y117" i="26" a="1"/>
  <c r="Y117" i="26" s="1"/>
  <c r="N123" i="25"/>
  <c r="O123" i="25" s="1"/>
  <c r="P123" i="25" s="1"/>
  <c r="Q123" i="25" s="1"/>
  <c r="R123" i="25" s="1"/>
  <c r="V123" i="25"/>
  <c r="Y122" i="25" a="1"/>
  <c r="Y122" i="25" s="1"/>
  <c r="W122" i="25" a="1"/>
  <c r="W122" i="25" s="1"/>
  <c r="X122" i="25" a="1"/>
  <c r="X122" i="25" s="1"/>
  <c r="M125" i="24"/>
  <c r="V124" i="24"/>
  <c r="W123" i="24" a="1"/>
  <c r="W123" i="24" s="1"/>
  <c r="X123" i="24" a="1"/>
  <c r="X123" i="24" s="1"/>
  <c r="Y123" i="24" a="1"/>
  <c r="Y123" i="24" s="1"/>
  <c r="W120" i="23" a="1"/>
  <c r="W120" i="23" s="1"/>
  <c r="Y120" i="23" a="1"/>
  <c r="Y120" i="23" s="1"/>
  <c r="X120" i="23" a="1"/>
  <c r="X120" i="23" s="1"/>
  <c r="V121" i="23"/>
  <c r="N121" i="23"/>
  <c r="O121" i="23" s="1"/>
  <c r="P121" i="23" s="1"/>
  <c r="Q121" i="23" s="1"/>
  <c r="R121" i="23" s="1"/>
  <c r="V121" i="39" l="1"/>
  <c r="N121" i="39"/>
  <c r="O121" i="39" s="1"/>
  <c r="P121" i="39" s="1"/>
  <c r="Q121" i="39" s="1"/>
  <c r="R121" i="39" s="1"/>
  <c r="X120" i="39" a="1"/>
  <c r="X120" i="39" s="1"/>
  <c r="W120" i="39" a="1"/>
  <c r="W120" i="39" s="1"/>
  <c r="Y120" i="39" a="1"/>
  <c r="Y120" i="39" s="1"/>
  <c r="S119" i="38"/>
  <c r="X119" i="38" a="1"/>
  <c r="X119" i="38" s="1"/>
  <c r="Y119" i="37" a="1"/>
  <c r="Y119" i="37" s="1"/>
  <c r="V120" i="37"/>
  <c r="M121" i="37"/>
  <c r="W119" i="37" a="1"/>
  <c r="W119" i="37" s="1"/>
  <c r="N125" i="36"/>
  <c r="O125" i="36" s="1"/>
  <c r="P125" i="36" s="1"/>
  <c r="Q125" i="36" s="1"/>
  <c r="R125" i="36" s="1"/>
  <c r="V125" i="36"/>
  <c r="W124" i="36" a="1"/>
  <c r="W124" i="36" s="1"/>
  <c r="X124" i="36" a="1"/>
  <c r="X124" i="36" s="1"/>
  <c r="Y124" i="36" a="1"/>
  <c r="Y124" i="36" s="1"/>
  <c r="W122" i="35" a="1"/>
  <c r="W122" i="35" s="1"/>
  <c r="Y122" i="35" a="1"/>
  <c r="Y122" i="35" s="1"/>
  <c r="X122" i="35" a="1"/>
  <c r="X122" i="35" s="1"/>
  <c r="V123" i="35"/>
  <c r="N123" i="35"/>
  <c r="O123" i="35" s="1"/>
  <c r="P123" i="35" s="1"/>
  <c r="Q123" i="35" s="1"/>
  <c r="R123" i="35" s="1"/>
  <c r="N123" i="34"/>
  <c r="O123" i="34" s="1"/>
  <c r="P123" i="34" s="1"/>
  <c r="Q123" i="34" s="1"/>
  <c r="R123" i="34" s="1"/>
  <c r="V123" i="34"/>
  <c r="X122" i="34" a="1"/>
  <c r="X122" i="34" s="1"/>
  <c r="W122" i="34" a="1"/>
  <c r="W122" i="34" s="1"/>
  <c r="Y122" i="34" a="1"/>
  <c r="Y122" i="34" s="1"/>
  <c r="V118" i="33"/>
  <c r="M119" i="33"/>
  <c r="Y117" i="33" a="1"/>
  <c r="Y117" i="33" s="1"/>
  <c r="X117" i="33" a="1"/>
  <c r="X117" i="33" s="1"/>
  <c r="W117" i="33" a="1"/>
  <c r="W117" i="33" s="1"/>
  <c r="S117" i="32"/>
  <c r="W118" i="31" a="1"/>
  <c r="W118" i="31" s="1"/>
  <c r="Y118" i="31" a="1"/>
  <c r="Y118" i="31" s="1"/>
  <c r="X118" i="31" a="1"/>
  <c r="X118" i="31" s="1"/>
  <c r="V119" i="31"/>
  <c r="N119" i="31"/>
  <c r="O119" i="31" s="1"/>
  <c r="P119" i="31" s="1"/>
  <c r="Q119" i="31" s="1"/>
  <c r="R119" i="31" s="1"/>
  <c r="Y120" i="30" a="1"/>
  <c r="Y120" i="30" s="1"/>
  <c r="X120" i="30" a="1"/>
  <c r="X120" i="30" s="1"/>
  <c r="W120" i="30" a="1"/>
  <c r="W120" i="30" s="1"/>
  <c r="V121" i="30"/>
  <c r="N121" i="30"/>
  <c r="O121" i="30" s="1"/>
  <c r="P121" i="30" s="1"/>
  <c r="Q121" i="30" s="1"/>
  <c r="R121" i="30" s="1"/>
  <c r="Y118" i="29" a="1"/>
  <c r="Y118" i="29" s="1"/>
  <c r="X118" i="29" a="1"/>
  <c r="X118" i="29" s="1"/>
  <c r="W118" i="29" a="1"/>
  <c r="W118" i="29" s="1"/>
  <c r="N119" i="29"/>
  <c r="O119" i="29" s="1"/>
  <c r="P119" i="29" s="1"/>
  <c r="Q119" i="29" s="1"/>
  <c r="R119" i="29" s="1"/>
  <c r="V119" i="29"/>
  <c r="M123" i="28"/>
  <c r="V122" i="28"/>
  <c r="W121" i="28" a="1"/>
  <c r="W121" i="28" s="1"/>
  <c r="V119" i="27"/>
  <c r="N119" i="27"/>
  <c r="O119" i="27" s="1"/>
  <c r="P119" i="27" s="1"/>
  <c r="Q119" i="27" s="1"/>
  <c r="R119" i="27" s="1"/>
  <c r="Y118" i="27" a="1"/>
  <c r="Y118" i="27" s="1"/>
  <c r="X118" i="27" a="1"/>
  <c r="X118" i="27" s="1"/>
  <c r="W118" i="27" a="1"/>
  <c r="W118" i="27" s="1"/>
  <c r="X118" i="26" a="1"/>
  <c r="X118" i="26" s="1"/>
  <c r="W118" i="26" a="1"/>
  <c r="W118" i="26" s="1"/>
  <c r="Y118" i="26" a="1"/>
  <c r="Y118" i="26" s="1"/>
  <c r="V119" i="26"/>
  <c r="N119" i="26"/>
  <c r="O119" i="26" s="1"/>
  <c r="P119" i="26" s="1"/>
  <c r="Q119" i="26" s="1"/>
  <c r="R119" i="26" s="1"/>
  <c r="S123" i="25"/>
  <c r="X124" i="24" a="1"/>
  <c r="X124" i="24" s="1"/>
  <c r="Y124" i="24" a="1"/>
  <c r="Y124" i="24" s="1"/>
  <c r="W124" i="24" a="1"/>
  <c r="W124" i="24" s="1"/>
  <c r="V125" i="24"/>
  <c r="N125" i="24"/>
  <c r="O125" i="24" s="1"/>
  <c r="P125" i="24" s="1"/>
  <c r="Q125" i="24" s="1"/>
  <c r="R125" i="24" s="1"/>
  <c r="S121" i="23"/>
  <c r="W121" i="23" a="1"/>
  <c r="W121" i="23" s="1"/>
  <c r="S121" i="39" l="1"/>
  <c r="Y121" i="39" a="1"/>
  <c r="Y121" i="39" s="1"/>
  <c r="M121" i="38"/>
  <c r="V120" i="38"/>
  <c r="W119" i="38" a="1"/>
  <c r="W119" i="38" s="1"/>
  <c r="Y119" i="38" a="1"/>
  <c r="Y119" i="38" s="1"/>
  <c r="V121" i="37"/>
  <c r="N121" i="37"/>
  <c r="O121" i="37" s="1"/>
  <c r="P121" i="37" s="1"/>
  <c r="Q121" i="37" s="1"/>
  <c r="R121" i="37" s="1"/>
  <c r="Y120" i="37" a="1"/>
  <c r="Y120" i="37" s="1"/>
  <c r="X120" i="37" a="1"/>
  <c r="X120" i="37" s="1"/>
  <c r="W120" i="37" a="1"/>
  <c r="W120" i="37" s="1"/>
  <c r="S125" i="36"/>
  <c r="X125" i="36" s="1" a="1"/>
  <c r="X125" i="36" s="1"/>
  <c r="W125" i="36" a="1"/>
  <c r="W125" i="36" s="1"/>
  <c r="S123" i="35"/>
  <c r="S123" i="34"/>
  <c r="X123" i="34" a="1"/>
  <c r="X123" i="34" s="1"/>
  <c r="Y123" i="34" a="1"/>
  <c r="Y123" i="34" s="1"/>
  <c r="V119" i="33"/>
  <c r="N119" i="33"/>
  <c r="O119" i="33" s="1"/>
  <c r="P119" i="33" s="1"/>
  <c r="Q119" i="33" s="1"/>
  <c r="R119" i="33" s="1"/>
  <c r="X118" i="33" a="1"/>
  <c r="X118" i="33" s="1"/>
  <c r="W118" i="33" a="1"/>
  <c r="W118" i="33" s="1"/>
  <c r="Y118" i="33" a="1"/>
  <c r="Y118" i="33" s="1"/>
  <c r="M119" i="32"/>
  <c r="V118" i="32"/>
  <c r="W117" i="32" a="1"/>
  <c r="W117" i="32" s="1"/>
  <c r="Y117" i="32" a="1"/>
  <c r="Y117" i="32" s="1"/>
  <c r="X117" i="32" a="1"/>
  <c r="X117" i="32" s="1"/>
  <c r="S119" i="31"/>
  <c r="X119" i="31" a="1"/>
  <c r="X119" i="31" s="1"/>
  <c r="Y119" i="31" a="1"/>
  <c r="Y119" i="31" s="1"/>
  <c r="W119" i="31" a="1"/>
  <c r="W119" i="31" s="1"/>
  <c r="W121" i="30" a="1"/>
  <c r="W121" i="30" s="1"/>
  <c r="S121" i="30"/>
  <c r="X121" i="30" s="1" a="1"/>
  <c r="X121" i="30" s="1"/>
  <c r="S119" i="29"/>
  <c r="Y122" i="28" a="1"/>
  <c r="Y122" i="28" s="1"/>
  <c r="X122" i="28" a="1"/>
  <c r="X122" i="28" s="1"/>
  <c r="W122" i="28" a="1"/>
  <c r="W122" i="28" s="1"/>
  <c r="V123" i="28"/>
  <c r="N123" i="28"/>
  <c r="O123" i="28" s="1"/>
  <c r="P123" i="28" s="1"/>
  <c r="Q123" i="28" s="1"/>
  <c r="R123" i="28" s="1"/>
  <c r="S119" i="27"/>
  <c r="X119" i="27" a="1"/>
  <c r="X119" i="27" s="1"/>
  <c r="Y119" i="27" a="1"/>
  <c r="Y119" i="27" s="1"/>
  <c r="S119" i="26"/>
  <c r="X119" i="26" a="1"/>
  <c r="X119" i="26" s="1"/>
  <c r="V124" i="25"/>
  <c r="M125" i="25"/>
  <c r="Y123" i="25" a="1"/>
  <c r="Y123" i="25" s="1"/>
  <c r="W123" i="25" a="1"/>
  <c r="W123" i="25" s="1"/>
  <c r="X123" i="25" a="1"/>
  <c r="X123" i="25" s="1"/>
  <c r="S125" i="24"/>
  <c r="W125" i="24" a="1"/>
  <c r="W125" i="24" s="1"/>
  <c r="M123" i="23"/>
  <c r="V122" i="23"/>
  <c r="X121" i="23" a="1"/>
  <c r="X121" i="23" s="1"/>
  <c r="Y121" i="23" a="1"/>
  <c r="Y121" i="23" s="1"/>
  <c r="V122" i="39" l="1"/>
  <c r="M123" i="39"/>
  <c r="X121" i="39" a="1"/>
  <c r="X121" i="39" s="1"/>
  <c r="W121" i="39" a="1"/>
  <c r="W121" i="39" s="1"/>
  <c r="Y120" i="38" a="1"/>
  <c r="Y120" i="38" s="1"/>
  <c r="X120" i="38" a="1"/>
  <c r="X120" i="38" s="1"/>
  <c r="W120" i="38" a="1"/>
  <c r="W120" i="38" s="1"/>
  <c r="N121" i="38"/>
  <c r="O121" i="38" s="1"/>
  <c r="P121" i="38" s="1"/>
  <c r="Q121" i="38" s="1"/>
  <c r="R121" i="38" s="1"/>
  <c r="V121" i="38"/>
  <c r="S121" i="37"/>
  <c r="X121" i="37" s="1" a="1"/>
  <c r="X121" i="37" s="1"/>
  <c r="Y121" i="37" a="1"/>
  <c r="Y121" i="37" s="1"/>
  <c r="V126" i="36"/>
  <c r="M127" i="36"/>
  <c r="Y125" i="36" a="1"/>
  <c r="Y125" i="36" s="1"/>
  <c r="M125" i="35"/>
  <c r="V124" i="35"/>
  <c r="W123" i="35" a="1"/>
  <c r="W123" i="35" s="1"/>
  <c r="X123" i="35" a="1"/>
  <c r="X123" i="35" s="1"/>
  <c r="Y123" i="35" a="1"/>
  <c r="Y123" i="35" s="1"/>
  <c r="M125" i="34"/>
  <c r="V124" i="34"/>
  <c r="W123" i="34" a="1"/>
  <c r="W123" i="34" s="1"/>
  <c r="S119" i="33"/>
  <c r="Y119" i="33" a="1"/>
  <c r="Y119" i="33" s="1"/>
  <c r="Y118" i="32" a="1"/>
  <c r="Y118" i="32" s="1"/>
  <c r="W118" i="32" a="1"/>
  <c r="W118" i="32" s="1"/>
  <c r="X118" i="32" a="1"/>
  <c r="X118" i="32" s="1"/>
  <c r="N119" i="32"/>
  <c r="O119" i="32" s="1"/>
  <c r="P119" i="32" s="1"/>
  <c r="Q119" i="32" s="1"/>
  <c r="R119" i="32" s="1"/>
  <c r="V119" i="32"/>
  <c r="V120" i="31"/>
  <c r="M121" i="31"/>
  <c r="V122" i="30"/>
  <c r="M123" i="30"/>
  <c r="Y121" i="30" a="1"/>
  <c r="Y121" i="30" s="1"/>
  <c r="M121" i="29"/>
  <c r="V120" i="29"/>
  <c r="Y119" i="29" a="1"/>
  <c r="Y119" i="29" s="1"/>
  <c r="W119" i="29" a="1"/>
  <c r="W119" i="29" s="1"/>
  <c r="X119" i="29" a="1"/>
  <c r="X119" i="29" s="1"/>
  <c r="S123" i="28"/>
  <c r="X123" i="28" a="1"/>
  <c r="X123" i="28" s="1"/>
  <c r="Y123" i="28" a="1"/>
  <c r="Y123" i="28" s="1"/>
  <c r="V120" i="27"/>
  <c r="M121" i="27"/>
  <c r="W119" i="27" a="1"/>
  <c r="W119" i="27" s="1"/>
  <c r="M121" i="26"/>
  <c r="V120" i="26"/>
  <c r="W119" i="26" a="1"/>
  <c r="W119" i="26" s="1"/>
  <c r="Y119" i="26" a="1"/>
  <c r="Y119" i="26" s="1"/>
  <c r="N125" i="25"/>
  <c r="O125" i="25" s="1"/>
  <c r="P125" i="25" s="1"/>
  <c r="Q125" i="25" s="1"/>
  <c r="R125" i="25" s="1"/>
  <c r="V125" i="25"/>
  <c r="Y124" i="25" a="1"/>
  <c r="Y124" i="25" s="1"/>
  <c r="X124" i="25" a="1"/>
  <c r="X124" i="25" s="1"/>
  <c r="W124" i="25" a="1"/>
  <c r="W124" i="25" s="1"/>
  <c r="M127" i="24"/>
  <c r="V126" i="24"/>
  <c r="Y125" i="24" a="1"/>
  <c r="Y125" i="24" s="1"/>
  <c r="X125" i="24" a="1"/>
  <c r="X125" i="24" s="1"/>
  <c r="Y122" i="23" a="1"/>
  <c r="Y122" i="23" s="1"/>
  <c r="X122" i="23" a="1"/>
  <c r="X122" i="23" s="1"/>
  <c r="W122" i="23" a="1"/>
  <c r="W122" i="23" s="1"/>
  <c r="N123" i="23"/>
  <c r="O123" i="23" s="1"/>
  <c r="P123" i="23" s="1"/>
  <c r="Q123" i="23" s="1"/>
  <c r="R123" i="23" s="1"/>
  <c r="V123" i="23"/>
  <c r="N123" i="39" l="1"/>
  <c r="O123" i="39" s="1"/>
  <c r="P123" i="39" s="1"/>
  <c r="Q123" i="39" s="1"/>
  <c r="R123" i="39" s="1"/>
  <c r="V123" i="39"/>
  <c r="W122" i="39" a="1"/>
  <c r="W122" i="39" s="1"/>
  <c r="Y122" i="39" a="1"/>
  <c r="Y122" i="39" s="1"/>
  <c r="X122" i="39" a="1"/>
  <c r="X122" i="39" s="1"/>
  <c r="S121" i="38"/>
  <c r="X121" i="38" a="1"/>
  <c r="X121" i="38" s="1"/>
  <c r="W121" i="37" a="1"/>
  <c r="W121" i="37" s="1"/>
  <c r="V122" i="37"/>
  <c r="M123" i="37"/>
  <c r="N127" i="36"/>
  <c r="O127" i="36" s="1"/>
  <c r="P127" i="36" s="1"/>
  <c r="Q127" i="36" s="1"/>
  <c r="R127" i="36" s="1"/>
  <c r="V127" i="36"/>
  <c r="W126" i="36" a="1"/>
  <c r="W126" i="36" s="1"/>
  <c r="Y126" i="36" a="1"/>
  <c r="Y126" i="36" s="1"/>
  <c r="X126" i="36" a="1"/>
  <c r="X126" i="36" s="1"/>
  <c r="Y124" i="35" a="1"/>
  <c r="Y124" i="35" s="1"/>
  <c r="X124" i="35" a="1"/>
  <c r="X124" i="35" s="1"/>
  <c r="W124" i="35" a="1"/>
  <c r="W124" i="35" s="1"/>
  <c r="N125" i="35"/>
  <c r="O125" i="35" s="1"/>
  <c r="P125" i="35" s="1"/>
  <c r="Q125" i="35" s="1"/>
  <c r="R125" i="35" s="1"/>
  <c r="V125" i="35"/>
  <c r="Y124" i="34" a="1"/>
  <c r="Y124" i="34" s="1"/>
  <c r="W124" i="34" a="1"/>
  <c r="W124" i="34" s="1"/>
  <c r="X124" i="34" a="1"/>
  <c r="X124" i="34" s="1"/>
  <c r="N125" i="34"/>
  <c r="O125" i="34" s="1"/>
  <c r="P125" i="34" s="1"/>
  <c r="Q125" i="34" s="1"/>
  <c r="R125" i="34" s="1"/>
  <c r="V125" i="34"/>
  <c r="M121" i="33"/>
  <c r="V120" i="33"/>
  <c r="X119" i="33" a="1"/>
  <c r="X119" i="33" s="1"/>
  <c r="W119" i="33" a="1"/>
  <c r="W119" i="33" s="1"/>
  <c r="S119" i="32"/>
  <c r="N121" i="31"/>
  <c r="O121" i="31" s="1"/>
  <c r="P121" i="31" s="1"/>
  <c r="Q121" i="31" s="1"/>
  <c r="R121" i="31" s="1"/>
  <c r="V121" i="31"/>
  <c r="Y120" i="31" a="1"/>
  <c r="Y120" i="31" s="1"/>
  <c r="X120" i="31" a="1"/>
  <c r="X120" i="31" s="1"/>
  <c r="W120" i="31" a="1"/>
  <c r="W120" i="31" s="1"/>
  <c r="N123" i="30"/>
  <c r="O123" i="30" s="1"/>
  <c r="P123" i="30" s="1"/>
  <c r="Q123" i="30" s="1"/>
  <c r="R123" i="30" s="1"/>
  <c r="V123" i="30"/>
  <c r="X122" i="30" a="1"/>
  <c r="X122" i="30" s="1"/>
  <c r="W122" i="30" a="1"/>
  <c r="W122" i="30" s="1"/>
  <c r="Y122" i="30" a="1"/>
  <c r="Y122" i="30" s="1"/>
  <c r="W120" i="29" a="1"/>
  <c r="W120" i="29" s="1"/>
  <c r="Y120" i="29" a="1"/>
  <c r="Y120" i="29" s="1"/>
  <c r="X120" i="29" a="1"/>
  <c r="X120" i="29" s="1"/>
  <c r="N121" i="29"/>
  <c r="O121" i="29" s="1"/>
  <c r="P121" i="29" s="1"/>
  <c r="Q121" i="29" s="1"/>
  <c r="R121" i="29" s="1"/>
  <c r="V121" i="29"/>
  <c r="V124" i="28"/>
  <c r="M125" i="28"/>
  <c r="W123" i="28" a="1"/>
  <c r="W123" i="28" s="1"/>
  <c r="V121" i="27"/>
  <c r="N121" i="27"/>
  <c r="O121" i="27" s="1"/>
  <c r="P121" i="27" s="1"/>
  <c r="Q121" i="27" s="1"/>
  <c r="R121" i="27" s="1"/>
  <c r="W120" i="27" a="1"/>
  <c r="W120" i="27" s="1"/>
  <c r="X120" i="27" a="1"/>
  <c r="X120" i="27" s="1"/>
  <c r="Y120" i="27" a="1"/>
  <c r="Y120" i="27" s="1"/>
  <c r="W120" i="26" a="1"/>
  <c r="W120" i="26" s="1"/>
  <c r="X120" i="26" a="1"/>
  <c r="X120" i="26" s="1"/>
  <c r="Y120" i="26" a="1"/>
  <c r="Y120" i="26" s="1"/>
  <c r="V121" i="26"/>
  <c r="N121" i="26"/>
  <c r="O121" i="26" s="1"/>
  <c r="P121" i="26" s="1"/>
  <c r="Q121" i="26" s="1"/>
  <c r="R121" i="26" s="1"/>
  <c r="X125" i="25" a="1"/>
  <c r="X125" i="25" s="1"/>
  <c r="S125" i="25"/>
  <c r="Y125" i="25" a="1"/>
  <c r="Y125" i="25" s="1"/>
  <c r="Y126" i="24" a="1"/>
  <c r="Y126" i="24" s="1"/>
  <c r="X126" i="24" a="1"/>
  <c r="X126" i="24" s="1"/>
  <c r="W126" i="24" a="1"/>
  <c r="W126" i="24" s="1"/>
  <c r="N127" i="24"/>
  <c r="O127" i="24" s="1"/>
  <c r="P127" i="24" s="1"/>
  <c r="Q127" i="24" s="1"/>
  <c r="R127" i="24" s="1"/>
  <c r="V127" i="24"/>
  <c r="S123" i="23"/>
  <c r="X123" i="23" a="1"/>
  <c r="X123" i="23" s="1"/>
  <c r="S123" i="39" l="1"/>
  <c r="X123" i="39" a="1"/>
  <c r="X123" i="39" s="1"/>
  <c r="Y123" i="39" a="1"/>
  <c r="Y123" i="39" s="1"/>
  <c r="M123" i="38"/>
  <c r="V122" i="38"/>
  <c r="Y121" i="38" a="1"/>
  <c r="Y121" i="38" s="1"/>
  <c r="W121" i="38" a="1"/>
  <c r="W121" i="38" s="1"/>
  <c r="V123" i="37"/>
  <c r="N123" i="37"/>
  <c r="O123" i="37" s="1"/>
  <c r="P123" i="37" s="1"/>
  <c r="Q123" i="37" s="1"/>
  <c r="R123" i="37" s="1"/>
  <c r="Y122" i="37" a="1"/>
  <c r="Y122" i="37" s="1"/>
  <c r="X122" i="37" a="1"/>
  <c r="X122" i="37" s="1"/>
  <c r="W122" i="37" a="1"/>
  <c r="W122" i="37" s="1"/>
  <c r="S127" i="36"/>
  <c r="W127" i="36" a="1"/>
  <c r="W127" i="36" s="1"/>
  <c r="S125" i="35"/>
  <c r="X125" i="35" a="1"/>
  <c r="X125" i="35" s="1"/>
  <c r="S125" i="34"/>
  <c r="X120" i="33" a="1"/>
  <c r="X120" i="33" s="1"/>
  <c r="W120" i="33" a="1"/>
  <c r="W120" i="33" s="1"/>
  <c r="Y120" i="33" a="1"/>
  <c r="Y120" i="33" s="1"/>
  <c r="N121" i="33"/>
  <c r="O121" i="33" s="1"/>
  <c r="P121" i="33" s="1"/>
  <c r="Q121" i="33" s="1"/>
  <c r="R121" i="33" s="1"/>
  <c r="V121" i="33"/>
  <c r="M121" i="32"/>
  <c r="V120" i="32"/>
  <c r="X119" i="32" a="1"/>
  <c r="X119" i="32" s="1"/>
  <c r="Y119" i="32" a="1"/>
  <c r="Y119" i="32" s="1"/>
  <c r="W119" i="32" a="1"/>
  <c r="W119" i="32" s="1"/>
  <c r="S121" i="31"/>
  <c r="X121" i="31" a="1"/>
  <c r="X121" i="31" s="1"/>
  <c r="S123" i="30"/>
  <c r="X121" i="29" a="1"/>
  <c r="X121" i="29" s="1"/>
  <c r="S121" i="29"/>
  <c r="Y121" i="29" a="1"/>
  <c r="Y121" i="29" s="1"/>
  <c r="V125" i="28"/>
  <c r="N125" i="28"/>
  <c r="O125" i="28" s="1"/>
  <c r="P125" i="28" s="1"/>
  <c r="Q125" i="28" s="1"/>
  <c r="R125" i="28" s="1"/>
  <c r="X124" i="28" a="1"/>
  <c r="X124" i="28" s="1"/>
  <c r="Y124" i="28" a="1"/>
  <c r="Y124" i="28" s="1"/>
  <c r="W124" i="28" a="1"/>
  <c r="W124" i="28" s="1"/>
  <c r="S121" i="27"/>
  <c r="X121" i="27" a="1"/>
  <c r="X121" i="27" s="1"/>
  <c r="Y121" i="27" a="1"/>
  <c r="Y121" i="27" s="1"/>
  <c r="S121" i="26"/>
  <c r="X121" i="26" a="1"/>
  <c r="X121" i="26" s="1"/>
  <c r="M127" i="25"/>
  <c r="V126" i="25"/>
  <c r="W125" i="25" a="1"/>
  <c r="W125" i="25" s="1"/>
  <c r="S127" i="24"/>
  <c r="M125" i="23"/>
  <c r="V124" i="23"/>
  <c r="W123" i="23" a="1"/>
  <c r="W123" i="23" s="1"/>
  <c r="Y123" i="23" a="1"/>
  <c r="Y123" i="23" s="1"/>
  <c r="V124" i="39" l="1"/>
  <c r="M125" i="39"/>
  <c r="W123" i="39" a="1"/>
  <c r="W123" i="39" s="1"/>
  <c r="X122" i="38" a="1"/>
  <c r="X122" i="38" s="1"/>
  <c r="W122" i="38" a="1"/>
  <c r="W122" i="38" s="1"/>
  <c r="Y122" i="38" a="1"/>
  <c r="Y122" i="38" s="1"/>
  <c r="V123" i="38"/>
  <c r="N123" i="38"/>
  <c r="O123" i="38" s="1"/>
  <c r="P123" i="38" s="1"/>
  <c r="Q123" i="38" s="1"/>
  <c r="R123" i="38" s="1"/>
  <c r="S123" i="37"/>
  <c r="Y123" i="37" s="1" a="1"/>
  <c r="Y123" i="37" s="1"/>
  <c r="V128" i="36"/>
  <c r="M129" i="36"/>
  <c r="Y127" i="36" a="1"/>
  <c r="Y127" i="36" s="1"/>
  <c r="X127" i="36" a="1"/>
  <c r="X127" i="36" s="1"/>
  <c r="M127" i="35"/>
  <c r="V126" i="35"/>
  <c r="W125" i="35" a="1"/>
  <c r="W125" i="35" s="1"/>
  <c r="Y125" i="35" a="1"/>
  <c r="Y125" i="35" s="1"/>
  <c r="V126" i="34"/>
  <c r="M127" i="34"/>
  <c r="W125" i="34" a="1"/>
  <c r="W125" i="34" s="1"/>
  <c r="X125" i="34" a="1"/>
  <c r="X125" i="34" s="1"/>
  <c r="Y125" i="34" a="1"/>
  <c r="Y125" i="34" s="1"/>
  <c r="S121" i="33"/>
  <c r="Y120" i="32" a="1"/>
  <c r="Y120" i="32" s="1"/>
  <c r="W120" i="32" a="1"/>
  <c r="W120" i="32" s="1"/>
  <c r="X120" i="32" a="1"/>
  <c r="X120" i="32" s="1"/>
  <c r="V121" i="32"/>
  <c r="N121" i="32"/>
  <c r="O121" i="32" s="1"/>
  <c r="P121" i="32" s="1"/>
  <c r="Q121" i="32" s="1"/>
  <c r="R121" i="32" s="1"/>
  <c r="M123" i="31"/>
  <c r="V122" i="31"/>
  <c r="W121" i="31" a="1"/>
  <c r="W121" i="31" s="1"/>
  <c r="Y121" i="31" a="1"/>
  <c r="Y121" i="31" s="1"/>
  <c r="V124" i="30"/>
  <c r="M125" i="30"/>
  <c r="Y123" i="30" a="1"/>
  <c r="Y123" i="30" s="1"/>
  <c r="W123" i="30" a="1"/>
  <c r="W123" i="30" s="1"/>
  <c r="X123" i="30" a="1"/>
  <c r="X123" i="30" s="1"/>
  <c r="M123" i="29"/>
  <c r="V122" i="29"/>
  <c r="W121" i="29" a="1"/>
  <c r="W121" i="29" s="1"/>
  <c r="S125" i="28"/>
  <c r="X125" i="28" a="1"/>
  <c r="X125" i="28" s="1"/>
  <c r="W125" i="28" a="1"/>
  <c r="W125" i="28" s="1"/>
  <c r="V122" i="27"/>
  <c r="M123" i="27"/>
  <c r="W121" i="27" a="1"/>
  <c r="W121" i="27" s="1"/>
  <c r="V122" i="26"/>
  <c r="M123" i="26"/>
  <c r="W121" i="26" a="1"/>
  <c r="W121" i="26" s="1"/>
  <c r="Y121" i="26" a="1"/>
  <c r="Y121" i="26" s="1"/>
  <c r="Y126" i="25" a="1"/>
  <c r="Y126" i="25" s="1"/>
  <c r="W126" i="25" a="1"/>
  <c r="W126" i="25" s="1"/>
  <c r="X126" i="25" a="1"/>
  <c r="X126" i="25" s="1"/>
  <c r="N127" i="25"/>
  <c r="O127" i="25" s="1"/>
  <c r="P127" i="25" s="1"/>
  <c r="Q127" i="25" s="1"/>
  <c r="R127" i="25" s="1"/>
  <c r="V127" i="25"/>
  <c r="M129" i="24"/>
  <c r="V128" i="24"/>
  <c r="Y127" i="24" a="1"/>
  <c r="Y127" i="24" s="1"/>
  <c r="X127" i="24" a="1"/>
  <c r="X127" i="24" s="1"/>
  <c r="W127" i="24" a="1"/>
  <c r="W127" i="24" s="1"/>
  <c r="X124" i="23" a="1"/>
  <c r="X124" i="23" s="1"/>
  <c r="W124" i="23" a="1"/>
  <c r="W124" i="23" s="1"/>
  <c r="Y124" i="23" a="1"/>
  <c r="Y124" i="23" s="1"/>
  <c r="V125" i="23"/>
  <c r="N125" i="23"/>
  <c r="O125" i="23" s="1"/>
  <c r="P125" i="23" s="1"/>
  <c r="Q125" i="23" s="1"/>
  <c r="R125" i="23" s="1"/>
  <c r="V125" i="39" l="1"/>
  <c r="N125" i="39"/>
  <c r="O125" i="39" s="1"/>
  <c r="P125" i="39" s="1"/>
  <c r="Q125" i="39" s="1"/>
  <c r="R125" i="39" s="1"/>
  <c r="Y124" i="39" a="1"/>
  <c r="Y124" i="39" s="1"/>
  <c r="X124" i="39" a="1"/>
  <c r="X124" i="39" s="1"/>
  <c r="W124" i="39" a="1"/>
  <c r="W124" i="39" s="1"/>
  <c r="S123" i="38"/>
  <c r="X123" i="38" s="1" a="1"/>
  <c r="X123" i="38" s="1"/>
  <c r="M125" i="37"/>
  <c r="V124" i="37"/>
  <c r="W123" i="37" a="1"/>
  <c r="W123" i="37" s="1"/>
  <c r="X123" i="37" a="1"/>
  <c r="X123" i="37" s="1"/>
  <c r="N129" i="36"/>
  <c r="O129" i="36" s="1"/>
  <c r="P129" i="36" s="1"/>
  <c r="Q129" i="36" s="1"/>
  <c r="R129" i="36" s="1"/>
  <c r="V129" i="36"/>
  <c r="Y128" i="36" a="1"/>
  <c r="Y128" i="36" s="1"/>
  <c r="X128" i="36" a="1"/>
  <c r="X128" i="36" s="1"/>
  <c r="W128" i="36" a="1"/>
  <c r="W128" i="36" s="1"/>
  <c r="Y126" i="35" a="1"/>
  <c r="Y126" i="35" s="1"/>
  <c r="X126" i="35" a="1"/>
  <c r="X126" i="35" s="1"/>
  <c r="W126" i="35" a="1"/>
  <c r="W126" i="35" s="1"/>
  <c r="V127" i="35"/>
  <c r="N127" i="35"/>
  <c r="O127" i="35" s="1"/>
  <c r="P127" i="35" s="1"/>
  <c r="Q127" i="35" s="1"/>
  <c r="R127" i="35" s="1"/>
  <c r="N127" i="34"/>
  <c r="O127" i="34" s="1"/>
  <c r="P127" i="34" s="1"/>
  <c r="Q127" i="34" s="1"/>
  <c r="R127" i="34" s="1"/>
  <c r="V127" i="34"/>
  <c r="X126" i="34" a="1"/>
  <c r="X126" i="34" s="1"/>
  <c r="Y126" i="34" a="1"/>
  <c r="Y126" i="34" s="1"/>
  <c r="W126" i="34" a="1"/>
  <c r="W126" i="34" s="1"/>
  <c r="M123" i="33"/>
  <c r="V122" i="33"/>
  <c r="W121" i="33" a="1"/>
  <c r="W121" i="33" s="1"/>
  <c r="X121" i="33" a="1"/>
  <c r="X121" i="33" s="1"/>
  <c r="Y121" i="33" a="1"/>
  <c r="Y121" i="33" s="1"/>
  <c r="S121" i="32"/>
  <c r="X121" i="32" a="1"/>
  <c r="X121" i="32" s="1"/>
  <c r="Y122" i="31" a="1"/>
  <c r="Y122" i="31" s="1"/>
  <c r="W122" i="31" a="1"/>
  <c r="W122" i="31" s="1"/>
  <c r="X122" i="31" a="1"/>
  <c r="X122" i="31" s="1"/>
  <c r="V123" i="31"/>
  <c r="N123" i="31"/>
  <c r="O123" i="31" s="1"/>
  <c r="P123" i="31" s="1"/>
  <c r="Q123" i="31" s="1"/>
  <c r="R123" i="31" s="1"/>
  <c r="V125" i="30"/>
  <c r="N125" i="30"/>
  <c r="O125" i="30" s="1"/>
  <c r="P125" i="30" s="1"/>
  <c r="Q125" i="30" s="1"/>
  <c r="R125" i="30" s="1"/>
  <c r="Y124" i="30" a="1"/>
  <c r="Y124" i="30" s="1"/>
  <c r="W124" i="30" a="1"/>
  <c r="W124" i="30" s="1"/>
  <c r="X124" i="30" a="1"/>
  <c r="X124" i="30" s="1"/>
  <c r="Y122" i="29" a="1"/>
  <c r="Y122" i="29" s="1"/>
  <c r="W122" i="29" a="1"/>
  <c r="W122" i="29" s="1"/>
  <c r="X122" i="29" a="1"/>
  <c r="X122" i="29" s="1"/>
  <c r="V123" i="29"/>
  <c r="N123" i="29"/>
  <c r="O123" i="29" s="1"/>
  <c r="P123" i="29" s="1"/>
  <c r="Q123" i="29" s="1"/>
  <c r="R123" i="29" s="1"/>
  <c r="V126" i="28"/>
  <c r="M127" i="28"/>
  <c r="Y125" i="28" a="1"/>
  <c r="Y125" i="28" s="1"/>
  <c r="V123" i="27"/>
  <c r="N123" i="27"/>
  <c r="O123" i="27" s="1"/>
  <c r="P123" i="27" s="1"/>
  <c r="Q123" i="27" s="1"/>
  <c r="R123" i="27" s="1"/>
  <c r="X122" i="27" a="1"/>
  <c r="X122" i="27" s="1"/>
  <c r="Y122" i="27" a="1"/>
  <c r="Y122" i="27" s="1"/>
  <c r="W122" i="27" a="1"/>
  <c r="W122" i="27" s="1"/>
  <c r="W122" i="26" a="1"/>
  <c r="W122" i="26" s="1"/>
  <c r="Y122" i="26" a="1"/>
  <c r="Y122" i="26" s="1"/>
  <c r="X122" i="26" a="1"/>
  <c r="X122" i="26" s="1"/>
  <c r="V123" i="26"/>
  <c r="N123" i="26"/>
  <c r="O123" i="26" s="1"/>
  <c r="P123" i="26" s="1"/>
  <c r="Q123" i="26" s="1"/>
  <c r="R123" i="26" s="1"/>
  <c r="S127" i="25"/>
  <c r="Y128" i="24" a="1"/>
  <c r="Y128" i="24" s="1"/>
  <c r="W128" i="24" a="1"/>
  <c r="W128" i="24" s="1"/>
  <c r="X128" i="24" a="1"/>
  <c r="X128" i="24" s="1"/>
  <c r="N129" i="24"/>
  <c r="O129" i="24" s="1"/>
  <c r="P129" i="24" s="1"/>
  <c r="Q129" i="24" s="1"/>
  <c r="R129" i="24" s="1"/>
  <c r="V129" i="24"/>
  <c r="X125" i="23" a="1"/>
  <c r="X125" i="23" s="1"/>
  <c r="S125" i="23"/>
  <c r="W125" i="23" a="1"/>
  <c r="W125" i="23" s="1"/>
  <c r="S125" i="39" l="1"/>
  <c r="Y125" i="39" s="1" a="1"/>
  <c r="Y125" i="39" s="1"/>
  <c r="V124" i="38"/>
  <c r="M125" i="38"/>
  <c r="Y123" i="38" a="1"/>
  <c r="Y123" i="38" s="1"/>
  <c r="W123" i="38" a="1"/>
  <c r="W123" i="38" s="1"/>
  <c r="X124" i="37" a="1"/>
  <c r="X124" i="37" s="1"/>
  <c r="W124" i="37" a="1"/>
  <c r="W124" i="37" s="1"/>
  <c r="Y124" i="37" a="1"/>
  <c r="Y124" i="37" s="1"/>
  <c r="V125" i="37"/>
  <c r="N125" i="37"/>
  <c r="O125" i="37" s="1"/>
  <c r="P125" i="37" s="1"/>
  <c r="Q125" i="37" s="1"/>
  <c r="R125" i="37" s="1"/>
  <c r="S129" i="36"/>
  <c r="Y129" i="36" a="1"/>
  <c r="Y129" i="36" s="1"/>
  <c r="S127" i="35"/>
  <c r="X127" i="34" a="1"/>
  <c r="X127" i="34" s="1"/>
  <c r="S127" i="34"/>
  <c r="Y122" i="33" a="1"/>
  <c r="Y122" i="33" s="1"/>
  <c r="X122" i="33" a="1"/>
  <c r="X122" i="33" s="1"/>
  <c r="W122" i="33" a="1"/>
  <c r="W122" i="33" s="1"/>
  <c r="V123" i="33"/>
  <c r="N123" i="33"/>
  <c r="O123" i="33" s="1"/>
  <c r="P123" i="33" s="1"/>
  <c r="Q123" i="33" s="1"/>
  <c r="R123" i="33" s="1"/>
  <c r="M123" i="32"/>
  <c r="V122" i="32"/>
  <c r="W121" i="32" a="1"/>
  <c r="W121" i="32" s="1"/>
  <c r="Y121" i="32" a="1"/>
  <c r="Y121" i="32" s="1"/>
  <c r="S123" i="31"/>
  <c r="W123" i="31" a="1"/>
  <c r="W123" i="31" s="1"/>
  <c r="S125" i="30"/>
  <c r="X125" i="30" a="1"/>
  <c r="X125" i="30" s="1"/>
  <c r="W125" i="30" a="1"/>
  <c r="W125" i="30" s="1"/>
  <c r="S123" i="29"/>
  <c r="V127" i="28"/>
  <c r="N127" i="28"/>
  <c r="O127" i="28" s="1"/>
  <c r="P127" i="28" s="1"/>
  <c r="Q127" i="28" s="1"/>
  <c r="R127" i="28" s="1"/>
  <c r="W126" i="28" a="1"/>
  <c r="W126" i="28" s="1"/>
  <c r="Y126" i="28" a="1"/>
  <c r="Y126" i="28" s="1"/>
  <c r="X126" i="28" a="1"/>
  <c r="X126" i="28" s="1"/>
  <c r="S123" i="27"/>
  <c r="S123" i="26"/>
  <c r="Y123" i="26" a="1"/>
  <c r="Y123" i="26" s="1"/>
  <c r="M129" i="25"/>
  <c r="V128" i="25"/>
  <c r="W127" i="25" a="1"/>
  <c r="W127" i="25" s="1"/>
  <c r="X127" i="25" a="1"/>
  <c r="X127" i="25" s="1"/>
  <c r="Y127" i="25" a="1"/>
  <c r="Y127" i="25" s="1"/>
  <c r="S129" i="24"/>
  <c r="X129" i="24" a="1"/>
  <c r="X129" i="24" s="1"/>
  <c r="V126" i="23"/>
  <c r="M127" i="23"/>
  <c r="Y125" i="23" a="1"/>
  <c r="Y125" i="23" s="1"/>
  <c r="V126" i="39" l="1"/>
  <c r="M127" i="39"/>
  <c r="X125" i="39" a="1"/>
  <c r="X125" i="39" s="1"/>
  <c r="W125" i="39" a="1"/>
  <c r="W125" i="39" s="1"/>
  <c r="V125" i="38"/>
  <c r="N125" i="38"/>
  <c r="O125" i="38" s="1"/>
  <c r="P125" i="38" s="1"/>
  <c r="Q125" i="38" s="1"/>
  <c r="R125" i="38" s="1"/>
  <c r="W124" i="38" a="1"/>
  <c r="W124" i="38" s="1"/>
  <c r="Y124" i="38" a="1"/>
  <c r="Y124" i="38" s="1"/>
  <c r="X124" i="38" a="1"/>
  <c r="X124" i="38" s="1"/>
  <c r="S125" i="37"/>
  <c r="Y125" i="37" s="1" a="1"/>
  <c r="Y125" i="37" s="1"/>
  <c r="V130" i="36"/>
  <c r="M131" i="36"/>
  <c r="W129" i="36" a="1"/>
  <c r="W129" i="36" s="1"/>
  <c r="X129" i="36" a="1"/>
  <c r="X129" i="36" s="1"/>
  <c r="V128" i="35"/>
  <c r="M129" i="35"/>
  <c r="X127" i="35" a="1"/>
  <c r="X127" i="35" s="1"/>
  <c r="W127" i="35" a="1"/>
  <c r="W127" i="35" s="1"/>
  <c r="Y127" i="35" a="1"/>
  <c r="Y127" i="35" s="1"/>
  <c r="V128" i="34"/>
  <c r="M129" i="34"/>
  <c r="W127" i="34" a="1"/>
  <c r="W127" i="34" s="1"/>
  <c r="Y127" i="34" a="1"/>
  <c r="Y127" i="34" s="1"/>
  <c r="S123" i="33"/>
  <c r="X123" i="33" a="1"/>
  <c r="X123" i="33" s="1"/>
  <c r="X122" i="32" a="1"/>
  <c r="X122" i="32" s="1"/>
  <c r="W122" i="32" a="1"/>
  <c r="W122" i="32" s="1"/>
  <c r="Y122" i="32" a="1"/>
  <c r="Y122" i="32" s="1"/>
  <c r="V123" i="32"/>
  <c r="N123" i="32"/>
  <c r="O123" i="32" s="1"/>
  <c r="P123" i="32" s="1"/>
  <c r="Q123" i="32" s="1"/>
  <c r="R123" i="32" s="1"/>
  <c r="V124" i="31"/>
  <c r="M125" i="31"/>
  <c r="X123" i="31" a="1"/>
  <c r="X123" i="31" s="1"/>
  <c r="Y123" i="31" a="1"/>
  <c r="Y123" i="31" s="1"/>
  <c r="V126" i="30"/>
  <c r="M127" i="30"/>
  <c r="Y125" i="30" a="1"/>
  <c r="Y125" i="30" s="1"/>
  <c r="V124" i="29"/>
  <c r="M125" i="29"/>
  <c r="Y123" i="29" a="1"/>
  <c r="Y123" i="29" s="1"/>
  <c r="W123" i="29" a="1"/>
  <c r="W123" i="29" s="1"/>
  <c r="X123" i="29" a="1"/>
  <c r="X123" i="29" s="1"/>
  <c r="S127" i="28"/>
  <c r="Y127" i="28" a="1"/>
  <c r="Y127" i="28" s="1"/>
  <c r="W127" i="28" a="1"/>
  <c r="W127" i="28" s="1"/>
  <c r="M125" i="27"/>
  <c r="V124" i="27"/>
  <c r="Y123" i="27" a="1"/>
  <c r="Y123" i="27" s="1"/>
  <c r="W123" i="27" a="1"/>
  <c r="W123" i="27" s="1"/>
  <c r="X123" i="27" a="1"/>
  <c r="X123" i="27" s="1"/>
  <c r="M125" i="26"/>
  <c r="V124" i="26"/>
  <c r="X123" i="26" a="1"/>
  <c r="X123" i="26" s="1"/>
  <c r="W123" i="26" a="1"/>
  <c r="W123" i="26" s="1"/>
  <c r="Y128" i="25" a="1"/>
  <c r="Y128" i="25" s="1"/>
  <c r="X128" i="25" a="1"/>
  <c r="X128" i="25" s="1"/>
  <c r="W128" i="25" a="1"/>
  <c r="W128" i="25" s="1"/>
  <c r="N129" i="25"/>
  <c r="O129" i="25" s="1"/>
  <c r="P129" i="25" s="1"/>
  <c r="Q129" i="25" s="1"/>
  <c r="R129" i="25" s="1"/>
  <c r="V129" i="25"/>
  <c r="M131" i="24"/>
  <c r="V130" i="24"/>
  <c r="Y129" i="24" a="1"/>
  <c r="Y129" i="24" s="1"/>
  <c r="W129" i="24" a="1"/>
  <c r="W129" i="24" s="1"/>
  <c r="V127" i="23"/>
  <c r="N127" i="23"/>
  <c r="O127" i="23" s="1"/>
  <c r="P127" i="23" s="1"/>
  <c r="Q127" i="23" s="1"/>
  <c r="R127" i="23" s="1"/>
  <c r="W126" i="23" a="1"/>
  <c r="W126" i="23" s="1"/>
  <c r="Y126" i="23" a="1"/>
  <c r="Y126" i="23" s="1"/>
  <c r="X126" i="23" a="1"/>
  <c r="X126" i="23" s="1"/>
  <c r="N127" i="39" l="1"/>
  <c r="O127" i="39" s="1"/>
  <c r="P127" i="39" s="1"/>
  <c r="Q127" i="39" s="1"/>
  <c r="R127" i="39" s="1"/>
  <c r="V127" i="39"/>
  <c r="Y126" i="39" a="1"/>
  <c r="Y126" i="39" s="1"/>
  <c r="X126" i="39" a="1"/>
  <c r="X126" i="39" s="1"/>
  <c r="W126" i="39" a="1"/>
  <c r="W126" i="39" s="1"/>
  <c r="S125" i="38"/>
  <c r="X125" i="38" s="1" a="1"/>
  <c r="X125" i="38" s="1"/>
  <c r="V126" i="37"/>
  <c r="M127" i="37"/>
  <c r="W125" i="37" a="1"/>
  <c r="W125" i="37" s="1"/>
  <c r="X125" i="37" a="1"/>
  <c r="X125" i="37" s="1"/>
  <c r="N131" i="36"/>
  <c r="O131" i="36" s="1"/>
  <c r="P131" i="36" s="1"/>
  <c r="Q131" i="36" s="1"/>
  <c r="R131" i="36" s="1"/>
  <c r="V131" i="36"/>
  <c r="Y130" i="36" a="1"/>
  <c r="Y130" i="36" s="1"/>
  <c r="W130" i="36" a="1"/>
  <c r="W130" i="36" s="1"/>
  <c r="X130" i="36" a="1"/>
  <c r="X130" i="36" s="1"/>
  <c r="N129" i="35"/>
  <c r="O129" i="35" s="1"/>
  <c r="P129" i="35" s="1"/>
  <c r="Q129" i="35" s="1"/>
  <c r="R129" i="35" s="1"/>
  <c r="V129" i="35"/>
  <c r="W128" i="35" a="1"/>
  <c r="W128" i="35" s="1"/>
  <c r="Y128" i="35" a="1"/>
  <c r="Y128" i="35" s="1"/>
  <c r="X128" i="35" a="1"/>
  <c r="X128" i="35" s="1"/>
  <c r="V129" i="34"/>
  <c r="N129" i="34"/>
  <c r="O129" i="34" s="1"/>
  <c r="P129" i="34" s="1"/>
  <c r="Q129" i="34" s="1"/>
  <c r="R129" i="34" s="1"/>
  <c r="W128" i="34" a="1"/>
  <c r="W128" i="34" s="1"/>
  <c r="Y128" i="34" a="1"/>
  <c r="Y128" i="34" s="1"/>
  <c r="X128" i="34" a="1"/>
  <c r="X128" i="34" s="1"/>
  <c r="V124" i="33"/>
  <c r="M125" i="33"/>
  <c r="Y123" i="33" a="1"/>
  <c r="Y123" i="33" s="1"/>
  <c r="W123" i="33" a="1"/>
  <c r="W123" i="33" s="1"/>
  <c r="S123" i="32"/>
  <c r="X123" i="32" s="1" a="1"/>
  <c r="X123" i="32" s="1"/>
  <c r="Y123" i="32" a="1"/>
  <c r="Y123" i="32" s="1"/>
  <c r="V125" i="31"/>
  <c r="N125" i="31"/>
  <c r="O125" i="31" s="1"/>
  <c r="P125" i="31" s="1"/>
  <c r="Q125" i="31" s="1"/>
  <c r="R125" i="31" s="1"/>
  <c r="W124" i="31" a="1"/>
  <c r="W124" i="31" s="1"/>
  <c r="X124" i="31" a="1"/>
  <c r="X124" i="31" s="1"/>
  <c r="Y124" i="31" a="1"/>
  <c r="Y124" i="31" s="1"/>
  <c r="N127" i="30"/>
  <c r="O127" i="30" s="1"/>
  <c r="P127" i="30" s="1"/>
  <c r="Q127" i="30" s="1"/>
  <c r="R127" i="30" s="1"/>
  <c r="V127" i="30"/>
  <c r="W126" i="30" a="1"/>
  <c r="W126" i="30" s="1"/>
  <c r="X126" i="30" a="1"/>
  <c r="X126" i="30" s="1"/>
  <c r="Y126" i="30" a="1"/>
  <c r="Y126" i="30" s="1"/>
  <c r="V125" i="29"/>
  <c r="N125" i="29"/>
  <c r="O125" i="29" s="1"/>
  <c r="P125" i="29" s="1"/>
  <c r="Q125" i="29" s="1"/>
  <c r="R125" i="29" s="1"/>
  <c r="Y124" i="29" a="1"/>
  <c r="Y124" i="29" s="1"/>
  <c r="X124" i="29" a="1"/>
  <c r="X124" i="29" s="1"/>
  <c r="W124" i="29" a="1"/>
  <c r="W124" i="29" s="1"/>
  <c r="V128" i="28"/>
  <c r="M129" i="28"/>
  <c r="X127" i="28" a="1"/>
  <c r="X127" i="28" s="1"/>
  <c r="W124" i="27" a="1"/>
  <c r="W124" i="27" s="1"/>
  <c r="Y124" i="27" a="1"/>
  <c r="Y124" i="27" s="1"/>
  <c r="X124" i="27" a="1"/>
  <c r="X124" i="27" s="1"/>
  <c r="N125" i="27"/>
  <c r="O125" i="27" s="1"/>
  <c r="P125" i="27" s="1"/>
  <c r="Q125" i="27" s="1"/>
  <c r="R125" i="27" s="1"/>
  <c r="V125" i="27"/>
  <c r="Y124" i="26" a="1"/>
  <c r="Y124" i="26" s="1"/>
  <c r="W124" i="26" a="1"/>
  <c r="W124" i="26" s="1"/>
  <c r="X124" i="26" a="1"/>
  <c r="X124" i="26" s="1"/>
  <c r="N125" i="26"/>
  <c r="O125" i="26" s="1"/>
  <c r="P125" i="26" s="1"/>
  <c r="Q125" i="26" s="1"/>
  <c r="R125" i="26" s="1"/>
  <c r="V125" i="26"/>
  <c r="S129" i="25"/>
  <c r="X129" i="25" a="1"/>
  <c r="X129" i="25" s="1"/>
  <c r="W130" i="24" a="1"/>
  <c r="W130" i="24" s="1"/>
  <c r="Y130" i="24" a="1"/>
  <c r="Y130" i="24" s="1"/>
  <c r="X130" i="24" a="1"/>
  <c r="X130" i="24" s="1"/>
  <c r="V131" i="24"/>
  <c r="N131" i="24"/>
  <c r="O131" i="24" s="1"/>
  <c r="P131" i="24" s="1"/>
  <c r="Q131" i="24" s="1"/>
  <c r="R131" i="24" s="1"/>
  <c r="S127" i="23"/>
  <c r="S127" i="39" l="1"/>
  <c r="X127" i="39" s="1" a="1"/>
  <c r="X127" i="39" s="1"/>
  <c r="V126" i="38"/>
  <c r="M127" i="38"/>
  <c r="Y125" i="38" a="1"/>
  <c r="Y125" i="38" s="1"/>
  <c r="W125" i="38" a="1"/>
  <c r="W125" i="38" s="1"/>
  <c r="N127" i="37"/>
  <c r="O127" i="37" s="1"/>
  <c r="P127" i="37" s="1"/>
  <c r="Q127" i="37" s="1"/>
  <c r="R127" i="37" s="1"/>
  <c r="V127" i="37"/>
  <c r="X126" i="37" a="1"/>
  <c r="X126" i="37" s="1"/>
  <c r="Y126" i="37" a="1"/>
  <c r="Y126" i="37" s="1"/>
  <c r="W126" i="37" a="1"/>
  <c r="W126" i="37" s="1"/>
  <c r="S131" i="36"/>
  <c r="S129" i="35"/>
  <c r="W129" i="35" a="1"/>
  <c r="W129" i="35" s="1"/>
  <c r="S129" i="34"/>
  <c r="V125" i="33"/>
  <c r="N125" i="33"/>
  <c r="O125" i="33" s="1"/>
  <c r="P125" i="33" s="1"/>
  <c r="Q125" i="33" s="1"/>
  <c r="R125" i="33" s="1"/>
  <c r="W124" i="33" a="1"/>
  <c r="W124" i="33" s="1"/>
  <c r="Y124" i="33" a="1"/>
  <c r="Y124" i="33" s="1"/>
  <c r="X124" i="33" a="1"/>
  <c r="X124" i="33" s="1"/>
  <c r="V124" i="32"/>
  <c r="M125" i="32"/>
  <c r="W123" i="32" a="1"/>
  <c r="W123" i="32" s="1"/>
  <c r="X125" i="31" a="1"/>
  <c r="X125" i="31" s="1"/>
  <c r="S125" i="31"/>
  <c r="S127" i="30"/>
  <c r="W127" i="30" a="1"/>
  <c r="W127" i="30" s="1"/>
  <c r="S125" i="29"/>
  <c r="Y125" i="29" s="1" a="1"/>
  <c r="Y125" i="29" s="1"/>
  <c r="V129" i="28"/>
  <c r="N129" i="28"/>
  <c r="O129" i="28" s="1"/>
  <c r="P129" i="28" s="1"/>
  <c r="Q129" i="28" s="1"/>
  <c r="R129" i="28" s="1"/>
  <c r="X128" i="28" a="1"/>
  <c r="X128" i="28" s="1"/>
  <c r="W128" i="28" a="1"/>
  <c r="W128" i="28" s="1"/>
  <c r="Y128" i="28" a="1"/>
  <c r="Y128" i="28" s="1"/>
  <c r="S125" i="27"/>
  <c r="S125" i="26"/>
  <c r="V130" i="25"/>
  <c r="M131" i="25"/>
  <c r="Y129" i="25" a="1"/>
  <c r="Y129" i="25" s="1"/>
  <c r="W129" i="25" a="1"/>
  <c r="W129" i="25" s="1"/>
  <c r="S131" i="24"/>
  <c r="Y131" i="24" a="1"/>
  <c r="Y131" i="24" s="1"/>
  <c r="M129" i="23"/>
  <c r="V128" i="23"/>
  <c r="W127" i="23" a="1"/>
  <c r="W127" i="23" s="1"/>
  <c r="Y127" i="23" a="1"/>
  <c r="Y127" i="23" s="1"/>
  <c r="X127" i="23" a="1"/>
  <c r="X127" i="23" s="1"/>
  <c r="W127" i="39" l="1" a="1"/>
  <c r="W127" i="39" s="1"/>
  <c r="V128" i="39"/>
  <c r="M129" i="39"/>
  <c r="Y127" i="39" a="1"/>
  <c r="Y127" i="39" s="1"/>
  <c r="N127" i="38"/>
  <c r="O127" i="38" s="1"/>
  <c r="P127" i="38" s="1"/>
  <c r="Q127" i="38" s="1"/>
  <c r="R127" i="38" s="1"/>
  <c r="V127" i="38"/>
  <c r="W126" i="38" a="1"/>
  <c r="W126" i="38" s="1"/>
  <c r="X126" i="38" a="1"/>
  <c r="X126" i="38" s="1"/>
  <c r="Y126" i="38" a="1"/>
  <c r="Y126" i="38" s="1"/>
  <c r="S127" i="37"/>
  <c r="X127" i="37" a="1"/>
  <c r="X127" i="37" s="1"/>
  <c r="Y127" i="37" a="1"/>
  <c r="Y127" i="37" s="1"/>
  <c r="M133" i="36"/>
  <c r="V132" i="36"/>
  <c r="Y131" i="36" a="1"/>
  <c r="Y131" i="36" s="1"/>
  <c r="X131" i="36" a="1"/>
  <c r="X131" i="36" s="1"/>
  <c r="W131" i="36" a="1"/>
  <c r="W131" i="36" s="1"/>
  <c r="V130" i="35"/>
  <c r="M131" i="35"/>
  <c r="Y129" i="35" a="1"/>
  <c r="Y129" i="35" s="1"/>
  <c r="X129" i="35" a="1"/>
  <c r="X129" i="35" s="1"/>
  <c r="V130" i="34"/>
  <c r="M131" i="34"/>
  <c r="X129" i="34" a="1"/>
  <c r="X129" i="34" s="1"/>
  <c r="W129" i="34" a="1"/>
  <c r="W129" i="34" s="1"/>
  <c r="Y129" i="34" a="1"/>
  <c r="Y129" i="34" s="1"/>
  <c r="S125" i="33"/>
  <c r="X125" i="33" a="1"/>
  <c r="X125" i="33" s="1"/>
  <c r="W125" i="33" a="1"/>
  <c r="W125" i="33" s="1"/>
  <c r="Y125" i="33" a="1"/>
  <c r="Y125" i="33" s="1"/>
  <c r="V125" i="32"/>
  <c r="N125" i="32"/>
  <c r="O125" i="32" s="1"/>
  <c r="P125" i="32" s="1"/>
  <c r="Q125" i="32" s="1"/>
  <c r="R125" i="32" s="1"/>
  <c r="W124" i="32" a="1"/>
  <c r="W124" i="32" s="1"/>
  <c r="X124" i="32" a="1"/>
  <c r="X124" i="32" s="1"/>
  <c r="Y124" i="32" a="1"/>
  <c r="Y124" i="32" s="1"/>
  <c r="M127" i="31"/>
  <c r="V126" i="31"/>
  <c r="W125" i="31" a="1"/>
  <c r="W125" i="31" s="1"/>
  <c r="Y125" i="31" a="1"/>
  <c r="Y125" i="31" s="1"/>
  <c r="M129" i="30"/>
  <c r="V128" i="30"/>
  <c r="Y127" i="30" a="1"/>
  <c r="Y127" i="30" s="1"/>
  <c r="X127" i="30" a="1"/>
  <c r="X127" i="30" s="1"/>
  <c r="V126" i="29"/>
  <c r="M127" i="29"/>
  <c r="X125" i="29" a="1"/>
  <c r="X125" i="29" s="1"/>
  <c r="W125" i="29" a="1"/>
  <c r="W125" i="29" s="1"/>
  <c r="S129" i="28"/>
  <c r="X129" i="28" a="1"/>
  <c r="X129" i="28" s="1"/>
  <c r="W129" i="28" a="1"/>
  <c r="W129" i="28" s="1"/>
  <c r="M127" i="27"/>
  <c r="V126" i="27"/>
  <c r="W125" i="27" a="1"/>
  <c r="W125" i="27" s="1"/>
  <c r="X125" i="27" a="1"/>
  <c r="X125" i="27" s="1"/>
  <c r="Y125" i="27" a="1"/>
  <c r="Y125" i="27" s="1"/>
  <c r="M127" i="26"/>
  <c r="V126" i="26"/>
  <c r="Y125" i="26" a="1"/>
  <c r="Y125" i="26" s="1"/>
  <c r="W125" i="26" a="1"/>
  <c r="W125" i="26" s="1"/>
  <c r="X125" i="26" a="1"/>
  <c r="X125" i="26" s="1"/>
  <c r="N131" i="25"/>
  <c r="O131" i="25" s="1"/>
  <c r="P131" i="25" s="1"/>
  <c r="Q131" i="25" s="1"/>
  <c r="R131" i="25" s="1"/>
  <c r="V131" i="25"/>
  <c r="Y130" i="25" a="1"/>
  <c r="Y130" i="25" s="1"/>
  <c r="X130" i="25" a="1"/>
  <c r="X130" i="25" s="1"/>
  <c r="W130" i="25" a="1"/>
  <c r="W130" i="25" s="1"/>
  <c r="V132" i="24"/>
  <c r="M133" i="24"/>
  <c r="X131" i="24" a="1"/>
  <c r="X131" i="24" s="1"/>
  <c r="W131" i="24" a="1"/>
  <c r="W131" i="24" s="1"/>
  <c r="Y128" i="23" a="1"/>
  <c r="Y128" i="23" s="1"/>
  <c r="W128" i="23" a="1"/>
  <c r="W128" i="23" s="1"/>
  <c r="X128" i="23" a="1"/>
  <c r="X128" i="23" s="1"/>
  <c r="V129" i="23"/>
  <c r="N129" i="23"/>
  <c r="O129" i="23" s="1"/>
  <c r="P129" i="23" s="1"/>
  <c r="Q129" i="23" s="1"/>
  <c r="R129" i="23" s="1"/>
  <c r="V129" i="39" l="1"/>
  <c r="N129" i="39"/>
  <c r="O129" i="39" s="1"/>
  <c r="P129" i="39" s="1"/>
  <c r="Q129" i="39" s="1"/>
  <c r="R129" i="39" s="1"/>
  <c r="Y128" i="39" a="1"/>
  <c r="Y128" i="39" s="1"/>
  <c r="W128" i="39" a="1"/>
  <c r="W128" i="39" s="1"/>
  <c r="X128" i="39" a="1"/>
  <c r="X128" i="39" s="1"/>
  <c r="S127" i="38"/>
  <c r="X127" i="38" a="1"/>
  <c r="X127" i="38" s="1"/>
  <c r="Y127" i="38" a="1"/>
  <c r="Y127" i="38" s="1"/>
  <c r="M129" i="37"/>
  <c r="V128" i="37"/>
  <c r="W127" i="37" a="1"/>
  <c r="W127" i="37" s="1"/>
  <c r="X132" i="36" a="1"/>
  <c r="X132" i="36" s="1"/>
  <c r="W132" i="36" a="1"/>
  <c r="W132" i="36" s="1"/>
  <c r="Y132" i="36" a="1"/>
  <c r="Y132" i="36" s="1"/>
  <c r="N133" i="36"/>
  <c r="O133" i="36" s="1"/>
  <c r="P133" i="36" s="1"/>
  <c r="Q133" i="36" s="1"/>
  <c r="R133" i="36" s="1"/>
  <c r="V133" i="36"/>
  <c r="N131" i="35"/>
  <c r="O131" i="35" s="1"/>
  <c r="P131" i="35" s="1"/>
  <c r="Q131" i="35" s="1"/>
  <c r="R131" i="35" s="1"/>
  <c r="V131" i="35"/>
  <c r="X130" i="35" a="1"/>
  <c r="X130" i="35" s="1"/>
  <c r="W130" i="35" a="1"/>
  <c r="W130" i="35" s="1"/>
  <c r="Y130" i="35" a="1"/>
  <c r="Y130" i="35" s="1"/>
  <c r="V131" i="34"/>
  <c r="N131" i="34"/>
  <c r="O131" i="34" s="1"/>
  <c r="P131" i="34" s="1"/>
  <c r="Q131" i="34" s="1"/>
  <c r="R131" i="34" s="1"/>
  <c r="X130" i="34" a="1"/>
  <c r="X130" i="34" s="1"/>
  <c r="Y130" i="34" a="1"/>
  <c r="Y130" i="34" s="1"/>
  <c r="W130" i="34" a="1"/>
  <c r="W130" i="34" s="1"/>
  <c r="M127" i="33"/>
  <c r="V126" i="33"/>
  <c r="S125" i="32"/>
  <c r="X125" i="32" a="1"/>
  <c r="X125" i="32" s="1"/>
  <c r="Y126" i="31" a="1"/>
  <c r="Y126" i="31" s="1"/>
  <c r="W126" i="31" a="1"/>
  <c r="W126" i="31" s="1"/>
  <c r="X126" i="31" a="1"/>
  <c r="X126" i="31" s="1"/>
  <c r="N127" i="31"/>
  <c r="O127" i="31" s="1"/>
  <c r="P127" i="31" s="1"/>
  <c r="Q127" i="31" s="1"/>
  <c r="R127" i="31" s="1"/>
  <c r="V127" i="31"/>
  <c r="Y128" i="30" a="1"/>
  <c r="Y128" i="30" s="1"/>
  <c r="X128" i="30" a="1"/>
  <c r="X128" i="30" s="1"/>
  <c r="W128" i="30" a="1"/>
  <c r="W128" i="30" s="1"/>
  <c r="N129" i="30"/>
  <c r="O129" i="30" s="1"/>
  <c r="P129" i="30" s="1"/>
  <c r="Q129" i="30" s="1"/>
  <c r="R129" i="30" s="1"/>
  <c r="V129" i="30"/>
  <c r="N127" i="29"/>
  <c r="O127" i="29" s="1"/>
  <c r="P127" i="29" s="1"/>
  <c r="Q127" i="29" s="1"/>
  <c r="R127" i="29" s="1"/>
  <c r="V127" i="29"/>
  <c r="W126" i="29" a="1"/>
  <c r="W126" i="29" s="1"/>
  <c r="X126" i="29" a="1"/>
  <c r="X126" i="29" s="1"/>
  <c r="Y126" i="29" a="1"/>
  <c r="Y126" i="29" s="1"/>
  <c r="M131" i="28"/>
  <c r="V130" i="28"/>
  <c r="Y129" i="28" a="1"/>
  <c r="Y129" i="28" s="1"/>
  <c r="X126" i="27" a="1"/>
  <c r="X126" i="27" s="1"/>
  <c r="Y126" i="27" a="1"/>
  <c r="Y126" i="27" s="1"/>
  <c r="W126" i="27" a="1"/>
  <c r="W126" i="27" s="1"/>
  <c r="V127" i="27"/>
  <c r="N127" i="27"/>
  <c r="O127" i="27" s="1"/>
  <c r="P127" i="27" s="1"/>
  <c r="Q127" i="27" s="1"/>
  <c r="R127" i="27" s="1"/>
  <c r="X126" i="26" a="1"/>
  <c r="X126" i="26" s="1"/>
  <c r="Y126" i="26" a="1"/>
  <c r="Y126" i="26" s="1"/>
  <c r="W126" i="26" a="1"/>
  <c r="W126" i="26" s="1"/>
  <c r="V127" i="26"/>
  <c r="N127" i="26"/>
  <c r="O127" i="26" s="1"/>
  <c r="P127" i="26" s="1"/>
  <c r="Q127" i="26" s="1"/>
  <c r="R127" i="26" s="1"/>
  <c r="S131" i="25"/>
  <c r="N133" i="24"/>
  <c r="O133" i="24" s="1"/>
  <c r="P133" i="24" s="1"/>
  <c r="Q133" i="24" s="1"/>
  <c r="R133" i="24" s="1"/>
  <c r="V133" i="24"/>
  <c r="Y132" i="24" a="1"/>
  <c r="Y132" i="24" s="1"/>
  <c r="X132" i="24" a="1"/>
  <c r="X132" i="24" s="1"/>
  <c r="W132" i="24" a="1"/>
  <c r="W132" i="24" s="1"/>
  <c r="S129" i="23"/>
  <c r="X129" i="23" a="1"/>
  <c r="X129" i="23" s="1"/>
  <c r="X129" i="39" l="1" a="1"/>
  <c r="X129" i="39" s="1"/>
  <c r="S129" i="39"/>
  <c r="Y129" i="39" a="1"/>
  <c r="Y129" i="39" s="1"/>
  <c r="M129" i="38"/>
  <c r="V128" i="38"/>
  <c r="W127" i="38" a="1"/>
  <c r="W127" i="38" s="1"/>
  <c r="Y128" i="37" a="1"/>
  <c r="Y128" i="37" s="1"/>
  <c r="W128" i="37" a="1"/>
  <c r="W128" i="37" s="1"/>
  <c r="X128" i="37" a="1"/>
  <c r="X128" i="37" s="1"/>
  <c r="N129" i="37"/>
  <c r="O129" i="37" s="1"/>
  <c r="P129" i="37" s="1"/>
  <c r="Q129" i="37" s="1"/>
  <c r="R129" i="37" s="1"/>
  <c r="V129" i="37"/>
  <c r="S133" i="36"/>
  <c r="W133" i="36" a="1"/>
  <c r="W133" i="36" s="1"/>
  <c r="S131" i="35"/>
  <c r="S131" i="34"/>
  <c r="X131" i="34" s="1" a="1"/>
  <c r="X131" i="34" s="1"/>
  <c r="W126" i="33" a="1"/>
  <c r="W126" i="33" s="1"/>
  <c r="X126" i="33" a="1"/>
  <c r="X126" i="33" s="1"/>
  <c r="Y126" i="33" a="1"/>
  <c r="Y126" i="33" s="1"/>
  <c r="N127" i="33"/>
  <c r="O127" i="33" s="1"/>
  <c r="P127" i="33" s="1"/>
  <c r="Q127" i="33" s="1"/>
  <c r="R127" i="33" s="1"/>
  <c r="V127" i="33"/>
  <c r="V126" i="32"/>
  <c r="M127" i="32"/>
  <c r="Y125" i="32" a="1"/>
  <c r="Y125" i="32" s="1"/>
  <c r="W125" i="32" a="1"/>
  <c r="W125" i="32" s="1"/>
  <c r="S127" i="31"/>
  <c r="S129" i="30"/>
  <c r="X129" i="30" a="1"/>
  <c r="X129" i="30" s="1"/>
  <c r="Y129" i="30" a="1"/>
  <c r="Y129" i="30" s="1"/>
  <c r="S127" i="29"/>
  <c r="W127" i="29" a="1"/>
  <c r="W127" i="29" s="1"/>
  <c r="Y130" i="28" a="1"/>
  <c r="Y130" i="28" s="1"/>
  <c r="X130" i="28" a="1"/>
  <c r="X130" i="28" s="1"/>
  <c r="W130" i="28" a="1"/>
  <c r="W130" i="28" s="1"/>
  <c r="V131" i="28"/>
  <c r="N131" i="28"/>
  <c r="O131" i="28" s="1"/>
  <c r="P131" i="28" s="1"/>
  <c r="Q131" i="28" s="1"/>
  <c r="R131" i="28" s="1"/>
  <c r="S127" i="27"/>
  <c r="S127" i="26"/>
  <c r="X127" i="26" a="1"/>
  <c r="X127" i="26" s="1"/>
  <c r="Y127" i="26" a="1"/>
  <c r="Y127" i="26" s="1"/>
  <c r="V132" i="25"/>
  <c r="M133" i="25"/>
  <c r="Y131" i="25" a="1"/>
  <c r="Y131" i="25" s="1"/>
  <c r="W131" i="25" a="1"/>
  <c r="W131" i="25" s="1"/>
  <c r="X131" i="25" a="1"/>
  <c r="X131" i="25" s="1"/>
  <c r="S133" i="24"/>
  <c r="X133" i="24" a="1"/>
  <c r="X133" i="24" s="1"/>
  <c r="V130" i="23"/>
  <c r="M131" i="23"/>
  <c r="Y129" i="23" a="1"/>
  <c r="Y129" i="23" s="1"/>
  <c r="W129" i="23" a="1"/>
  <c r="W129" i="23" s="1"/>
  <c r="V130" i="39" l="1"/>
  <c r="M131" i="39"/>
  <c r="W129" i="39" a="1"/>
  <c r="W129" i="39" s="1"/>
  <c r="X128" i="38" a="1"/>
  <c r="X128" i="38" s="1"/>
  <c r="W128" i="38" a="1"/>
  <c r="W128" i="38" s="1"/>
  <c r="Y128" i="38" a="1"/>
  <c r="Y128" i="38" s="1"/>
  <c r="N129" i="38"/>
  <c r="O129" i="38" s="1"/>
  <c r="P129" i="38" s="1"/>
  <c r="Q129" i="38" s="1"/>
  <c r="R129" i="38" s="1"/>
  <c r="V129" i="38"/>
  <c r="X129" i="37" a="1"/>
  <c r="X129" i="37" s="1"/>
  <c r="S129" i="37"/>
  <c r="V134" i="36"/>
  <c r="M135" i="36"/>
  <c r="Y133" i="36" a="1"/>
  <c r="Y133" i="36" s="1"/>
  <c r="X133" i="36" a="1"/>
  <c r="X133" i="36" s="1"/>
  <c r="M133" i="35"/>
  <c r="V132" i="35"/>
  <c r="W131" i="35" a="1"/>
  <c r="W131" i="35" s="1"/>
  <c r="Y131" i="35" a="1"/>
  <c r="Y131" i="35" s="1"/>
  <c r="X131" i="35" a="1"/>
  <c r="X131" i="35" s="1"/>
  <c r="Y131" i="34" a="1"/>
  <c r="Y131" i="34" s="1"/>
  <c r="M133" i="34"/>
  <c r="V132" i="34"/>
  <c r="W131" i="34" a="1"/>
  <c r="W131" i="34" s="1"/>
  <c r="S127" i="33"/>
  <c r="X127" i="33" a="1"/>
  <c r="X127" i="33" s="1"/>
  <c r="N127" i="32"/>
  <c r="O127" i="32" s="1"/>
  <c r="P127" i="32" s="1"/>
  <c r="Q127" i="32" s="1"/>
  <c r="R127" i="32" s="1"/>
  <c r="V127" i="32"/>
  <c r="X126" i="32" a="1"/>
  <c r="X126" i="32" s="1"/>
  <c r="Y126" i="32" a="1"/>
  <c r="Y126" i="32" s="1"/>
  <c r="W126" i="32" a="1"/>
  <c r="W126" i="32" s="1"/>
  <c r="V128" i="31"/>
  <c r="M129" i="31"/>
  <c r="Y127" i="31" a="1"/>
  <c r="Y127" i="31" s="1"/>
  <c r="W127" i="31" a="1"/>
  <c r="W127" i="31" s="1"/>
  <c r="X127" i="31" a="1"/>
  <c r="X127" i="31" s="1"/>
  <c r="V130" i="30"/>
  <c r="M131" i="30"/>
  <c r="W129" i="30" a="1"/>
  <c r="W129" i="30" s="1"/>
  <c r="V128" i="29"/>
  <c r="M129" i="29"/>
  <c r="Y127" i="29" a="1"/>
  <c r="Y127" i="29" s="1"/>
  <c r="X127" i="29" a="1"/>
  <c r="X127" i="29" s="1"/>
  <c r="S131" i="28"/>
  <c r="W131" i="28" s="1" a="1"/>
  <c r="W131" i="28" s="1"/>
  <c r="Y131" i="28" a="1"/>
  <c r="Y131" i="28" s="1"/>
  <c r="M129" i="27"/>
  <c r="V128" i="27"/>
  <c r="W127" i="27" a="1"/>
  <c r="W127" i="27" s="1"/>
  <c r="X127" i="27" a="1"/>
  <c r="X127" i="27" s="1"/>
  <c r="Y127" i="27" a="1"/>
  <c r="Y127" i="27" s="1"/>
  <c r="M129" i="26"/>
  <c r="V128" i="26"/>
  <c r="W127" i="26" a="1"/>
  <c r="W127" i="26" s="1"/>
  <c r="V133" i="25"/>
  <c r="N133" i="25"/>
  <c r="O133" i="25" s="1"/>
  <c r="P133" i="25" s="1"/>
  <c r="Q133" i="25" s="1"/>
  <c r="R133" i="25" s="1"/>
  <c r="X132" i="25" a="1"/>
  <c r="X132" i="25" s="1"/>
  <c r="Y132" i="25" a="1"/>
  <c r="Y132" i="25" s="1"/>
  <c r="W132" i="25" a="1"/>
  <c r="W132" i="25" s="1"/>
  <c r="V134" i="24"/>
  <c r="M135" i="24"/>
  <c r="Y133" i="24" a="1"/>
  <c r="Y133" i="24" s="1"/>
  <c r="W133" i="24" a="1"/>
  <c r="W133" i="24" s="1"/>
  <c r="N131" i="23"/>
  <c r="O131" i="23" s="1"/>
  <c r="P131" i="23" s="1"/>
  <c r="Q131" i="23" s="1"/>
  <c r="R131" i="23" s="1"/>
  <c r="V131" i="23"/>
  <c r="X130" i="23" a="1"/>
  <c r="X130" i="23" s="1"/>
  <c r="Y130" i="23" a="1"/>
  <c r="Y130" i="23" s="1"/>
  <c r="W130" i="23" a="1"/>
  <c r="W130" i="23" s="1"/>
  <c r="V131" i="39" l="1"/>
  <c r="N131" i="39"/>
  <c r="O131" i="39" s="1"/>
  <c r="P131" i="39" s="1"/>
  <c r="Q131" i="39" s="1"/>
  <c r="R131" i="39" s="1"/>
  <c r="X130" i="39" a="1"/>
  <c r="X130" i="39" s="1"/>
  <c r="W130" i="39" a="1"/>
  <c r="W130" i="39" s="1"/>
  <c r="Y130" i="39" a="1"/>
  <c r="Y130" i="39" s="1"/>
  <c r="S129" i="38"/>
  <c r="M131" i="37"/>
  <c r="V130" i="37"/>
  <c r="Y129" i="37" a="1"/>
  <c r="Y129" i="37" s="1"/>
  <c r="W129" i="37" a="1"/>
  <c r="W129" i="37" s="1"/>
  <c r="V135" i="36"/>
  <c r="N135" i="36"/>
  <c r="O135" i="36" s="1"/>
  <c r="P135" i="36" s="1"/>
  <c r="Q135" i="36" s="1"/>
  <c r="R135" i="36" s="1"/>
  <c r="Y134" i="36" a="1"/>
  <c r="Y134" i="36" s="1"/>
  <c r="W134" i="36" a="1"/>
  <c r="W134" i="36" s="1"/>
  <c r="X134" i="36" a="1"/>
  <c r="X134" i="36" s="1"/>
  <c r="X132" i="35" a="1"/>
  <c r="X132" i="35" s="1"/>
  <c r="W132" i="35" a="1"/>
  <c r="W132" i="35" s="1"/>
  <c r="Y132" i="35" a="1"/>
  <c r="Y132" i="35" s="1"/>
  <c r="V133" i="35"/>
  <c r="N133" i="35"/>
  <c r="O133" i="35" s="1"/>
  <c r="P133" i="35" s="1"/>
  <c r="Q133" i="35" s="1"/>
  <c r="R133" i="35" s="1"/>
  <c r="Y132" i="34" a="1"/>
  <c r="Y132" i="34" s="1"/>
  <c r="W132" i="34" a="1"/>
  <c r="W132" i="34" s="1"/>
  <c r="X132" i="34" a="1"/>
  <c r="X132" i="34" s="1"/>
  <c r="N133" i="34"/>
  <c r="O133" i="34" s="1"/>
  <c r="P133" i="34" s="1"/>
  <c r="Q133" i="34" s="1"/>
  <c r="R133" i="34" s="1"/>
  <c r="V133" i="34"/>
  <c r="V128" i="33"/>
  <c r="M129" i="33"/>
  <c r="Y127" i="33" a="1"/>
  <c r="Y127" i="33" s="1"/>
  <c r="W127" i="33" a="1"/>
  <c r="W127" i="33" s="1"/>
  <c r="W127" i="32" a="1"/>
  <c r="W127" i="32" s="1"/>
  <c r="S127" i="32"/>
  <c r="X127" i="32" a="1"/>
  <c r="X127" i="32" s="1"/>
  <c r="V129" i="31"/>
  <c r="N129" i="31"/>
  <c r="O129" i="31" s="1"/>
  <c r="P129" i="31" s="1"/>
  <c r="Q129" i="31" s="1"/>
  <c r="R129" i="31" s="1"/>
  <c r="X128" i="31" a="1"/>
  <c r="X128" i="31" s="1"/>
  <c r="W128" i="31" a="1"/>
  <c r="W128" i="31" s="1"/>
  <c r="Y128" i="31" a="1"/>
  <c r="Y128" i="31" s="1"/>
  <c r="V131" i="30"/>
  <c r="N131" i="30"/>
  <c r="O131" i="30" s="1"/>
  <c r="P131" i="30" s="1"/>
  <c r="Q131" i="30" s="1"/>
  <c r="R131" i="30" s="1"/>
  <c r="Y130" i="30" a="1"/>
  <c r="Y130" i="30" s="1"/>
  <c r="X130" i="30" a="1"/>
  <c r="X130" i="30" s="1"/>
  <c r="W130" i="30" a="1"/>
  <c r="W130" i="30" s="1"/>
  <c r="V129" i="29"/>
  <c r="N129" i="29"/>
  <c r="O129" i="29" s="1"/>
  <c r="P129" i="29" s="1"/>
  <c r="Q129" i="29" s="1"/>
  <c r="R129" i="29" s="1"/>
  <c r="W128" i="29" a="1"/>
  <c r="W128" i="29" s="1"/>
  <c r="X128" i="29" a="1"/>
  <c r="X128" i="29" s="1"/>
  <c r="Y128" i="29" a="1"/>
  <c r="Y128" i="29" s="1"/>
  <c r="M133" i="28"/>
  <c r="V132" i="28"/>
  <c r="X131" i="28" a="1"/>
  <c r="X131" i="28" s="1"/>
  <c r="Y128" i="27" a="1"/>
  <c r="Y128" i="27" s="1"/>
  <c r="X128" i="27" a="1"/>
  <c r="X128" i="27" s="1"/>
  <c r="W128" i="27" a="1"/>
  <c r="W128" i="27" s="1"/>
  <c r="V129" i="27"/>
  <c r="N129" i="27"/>
  <c r="O129" i="27" s="1"/>
  <c r="P129" i="27" s="1"/>
  <c r="Q129" i="27" s="1"/>
  <c r="R129" i="27" s="1"/>
  <c r="W128" i="26" a="1"/>
  <c r="W128" i="26" s="1"/>
  <c r="X128" i="26" a="1"/>
  <c r="X128" i="26" s="1"/>
  <c r="Y128" i="26" a="1"/>
  <c r="Y128" i="26" s="1"/>
  <c r="V129" i="26"/>
  <c r="N129" i="26"/>
  <c r="O129" i="26" s="1"/>
  <c r="P129" i="26" s="1"/>
  <c r="Q129" i="26" s="1"/>
  <c r="R129" i="26" s="1"/>
  <c r="S133" i="25"/>
  <c r="X133" i="25" a="1"/>
  <c r="X133" i="25" s="1"/>
  <c r="V135" i="24"/>
  <c r="N135" i="24"/>
  <c r="O135" i="24" s="1"/>
  <c r="P135" i="24" s="1"/>
  <c r="Q135" i="24" s="1"/>
  <c r="R135" i="24" s="1"/>
  <c r="X134" i="24" a="1"/>
  <c r="X134" i="24" s="1"/>
  <c r="W134" i="24" a="1"/>
  <c r="W134" i="24" s="1"/>
  <c r="Y134" i="24" a="1"/>
  <c r="Y134" i="24" s="1"/>
  <c r="S131" i="23"/>
  <c r="S131" i="39" l="1"/>
  <c r="X131" i="39" a="1"/>
  <c r="X131" i="39" s="1"/>
  <c r="W131" i="39" a="1"/>
  <c r="W131" i="39" s="1"/>
  <c r="M131" i="38"/>
  <c r="V130" i="38"/>
  <c r="W129" i="38" a="1"/>
  <c r="W129" i="38" s="1"/>
  <c r="X129" i="38" a="1"/>
  <c r="X129" i="38" s="1"/>
  <c r="Y129" i="38" a="1"/>
  <c r="Y129" i="38" s="1"/>
  <c r="X130" i="37" a="1"/>
  <c r="X130" i="37" s="1"/>
  <c r="Y130" i="37" a="1"/>
  <c r="Y130" i="37" s="1"/>
  <c r="W130" i="37" a="1"/>
  <c r="W130" i="37" s="1"/>
  <c r="V131" i="37"/>
  <c r="N131" i="37"/>
  <c r="O131" i="37" s="1"/>
  <c r="P131" i="37" s="1"/>
  <c r="Q131" i="37" s="1"/>
  <c r="R131" i="37" s="1"/>
  <c r="S135" i="36"/>
  <c r="X135" i="36" a="1"/>
  <c r="X135" i="36" s="1"/>
  <c r="W135" i="36" a="1"/>
  <c r="W135" i="36" s="1"/>
  <c r="S133" i="35"/>
  <c r="X133" i="35" a="1"/>
  <c r="X133" i="35" s="1"/>
  <c r="X133" i="34" a="1"/>
  <c r="X133" i="34" s="1"/>
  <c r="S133" i="34"/>
  <c r="V129" i="33"/>
  <c r="N129" i="33"/>
  <c r="O129" i="33" s="1"/>
  <c r="P129" i="33" s="1"/>
  <c r="Q129" i="33" s="1"/>
  <c r="R129" i="33" s="1"/>
  <c r="X128" i="33" a="1"/>
  <c r="X128" i="33" s="1"/>
  <c r="W128" i="33" a="1"/>
  <c r="W128" i="33" s="1"/>
  <c r="Y128" i="33" a="1"/>
  <c r="Y128" i="33" s="1"/>
  <c r="V128" i="32"/>
  <c r="M129" i="32"/>
  <c r="Y127" i="32" a="1"/>
  <c r="Y127" i="32" s="1"/>
  <c r="S129" i="31"/>
  <c r="X129" i="31" a="1"/>
  <c r="X129" i="31" s="1"/>
  <c r="Y129" i="31" a="1"/>
  <c r="Y129" i="31" s="1"/>
  <c r="S131" i="30"/>
  <c r="W131" i="30" a="1"/>
  <c r="W131" i="30" s="1"/>
  <c r="S129" i="29"/>
  <c r="W129" i="29" s="1" a="1"/>
  <c r="W129" i="29" s="1"/>
  <c r="Y132" i="28" a="1"/>
  <c r="Y132" i="28" s="1"/>
  <c r="X132" i="28" a="1"/>
  <c r="X132" i="28" s="1"/>
  <c r="W132" i="28" a="1"/>
  <c r="W132" i="28" s="1"/>
  <c r="N133" i="28"/>
  <c r="O133" i="28" s="1"/>
  <c r="P133" i="28" s="1"/>
  <c r="Q133" i="28" s="1"/>
  <c r="R133" i="28" s="1"/>
  <c r="V133" i="28"/>
  <c r="S129" i="27"/>
  <c r="S129" i="26"/>
  <c r="X129" i="26" a="1"/>
  <c r="X129" i="26" s="1"/>
  <c r="V134" i="25"/>
  <c r="M135" i="25"/>
  <c r="Y133" i="25" a="1"/>
  <c r="Y133" i="25" s="1"/>
  <c r="W133" i="25" a="1"/>
  <c r="W133" i="25" s="1"/>
  <c r="S135" i="24"/>
  <c r="W135" i="24" a="1"/>
  <c r="W135" i="24" s="1"/>
  <c r="V132" i="23"/>
  <c r="M133" i="23"/>
  <c r="Y131" i="23" a="1"/>
  <c r="Y131" i="23" s="1"/>
  <c r="X131" i="23" a="1"/>
  <c r="X131" i="23" s="1"/>
  <c r="W131" i="23" a="1"/>
  <c r="W131" i="23" s="1"/>
  <c r="V132" i="39" l="1"/>
  <c r="M133" i="39"/>
  <c r="Y131" i="39" a="1"/>
  <c r="Y131" i="39" s="1"/>
  <c r="X130" i="38" a="1"/>
  <c r="X130" i="38" s="1"/>
  <c r="W130" i="38" a="1"/>
  <c r="W130" i="38" s="1"/>
  <c r="Y130" i="38" a="1"/>
  <c r="Y130" i="38" s="1"/>
  <c r="N131" i="38"/>
  <c r="O131" i="38" s="1"/>
  <c r="P131" i="38" s="1"/>
  <c r="Q131" i="38" s="1"/>
  <c r="R131" i="38" s="1"/>
  <c r="V131" i="38"/>
  <c r="S131" i="37"/>
  <c r="Y131" i="37" a="1"/>
  <c r="Y131" i="37" s="1"/>
  <c r="V136" i="36"/>
  <c r="M137" i="36"/>
  <c r="Y135" i="36" a="1"/>
  <c r="Y135" i="36" s="1"/>
  <c r="M135" i="35"/>
  <c r="V134" i="35"/>
  <c r="W133" i="35" a="1"/>
  <c r="W133" i="35" s="1"/>
  <c r="Y133" i="35" a="1"/>
  <c r="Y133" i="35" s="1"/>
  <c r="M135" i="34"/>
  <c r="V134" i="34"/>
  <c r="W133" i="34" a="1"/>
  <c r="W133" i="34" s="1"/>
  <c r="Y133" i="34" a="1"/>
  <c r="Y133" i="34" s="1"/>
  <c r="S129" i="33"/>
  <c r="Y129" i="33" a="1"/>
  <c r="Y129" i="33" s="1"/>
  <c r="W129" i="33" a="1"/>
  <c r="W129" i="33" s="1"/>
  <c r="V129" i="32"/>
  <c r="N129" i="32"/>
  <c r="O129" i="32" s="1"/>
  <c r="P129" i="32" s="1"/>
  <c r="Q129" i="32" s="1"/>
  <c r="R129" i="32" s="1"/>
  <c r="X128" i="32" a="1"/>
  <c r="X128" i="32" s="1"/>
  <c r="W128" i="32" a="1"/>
  <c r="W128" i="32" s="1"/>
  <c r="Y128" i="32" a="1"/>
  <c r="Y128" i="32" s="1"/>
  <c r="M131" i="31"/>
  <c r="V130" i="31"/>
  <c r="W129" i="31" a="1"/>
  <c r="W129" i="31" s="1"/>
  <c r="M133" i="30"/>
  <c r="V132" i="30"/>
  <c r="Y131" i="30" a="1"/>
  <c r="Y131" i="30" s="1"/>
  <c r="X131" i="30" a="1"/>
  <c r="X131" i="30" s="1"/>
  <c r="M131" i="29"/>
  <c r="V130" i="29"/>
  <c r="Y129" i="29" a="1"/>
  <c r="Y129" i="29" s="1"/>
  <c r="X129" i="29" a="1"/>
  <c r="X129" i="29" s="1"/>
  <c r="S133" i="28"/>
  <c r="V130" i="27"/>
  <c r="M131" i="27"/>
  <c r="Y129" i="27" a="1"/>
  <c r="Y129" i="27" s="1"/>
  <c r="X129" i="27" a="1"/>
  <c r="X129" i="27" s="1"/>
  <c r="W129" i="27" a="1"/>
  <c r="W129" i="27" s="1"/>
  <c r="V130" i="26"/>
  <c r="M131" i="26"/>
  <c r="Y129" i="26" a="1"/>
  <c r="Y129" i="26" s="1"/>
  <c r="W129" i="26" a="1"/>
  <c r="W129" i="26" s="1"/>
  <c r="V135" i="25"/>
  <c r="N135" i="25"/>
  <c r="O135" i="25" s="1"/>
  <c r="P135" i="25" s="1"/>
  <c r="Q135" i="25" s="1"/>
  <c r="R135" i="25" s="1"/>
  <c r="Y134" i="25" a="1"/>
  <c r="Y134" i="25" s="1"/>
  <c r="X134" i="25" a="1"/>
  <c r="X134" i="25" s="1"/>
  <c r="W134" i="25" a="1"/>
  <c r="W134" i="25" s="1"/>
  <c r="M137" i="24"/>
  <c r="V136" i="24"/>
  <c r="X135" i="24" a="1"/>
  <c r="X135" i="24" s="1"/>
  <c r="Y135" i="24" a="1"/>
  <c r="Y135" i="24" s="1"/>
  <c r="N133" i="23"/>
  <c r="O133" i="23" s="1"/>
  <c r="P133" i="23" s="1"/>
  <c r="Q133" i="23" s="1"/>
  <c r="R133" i="23" s="1"/>
  <c r="V133" i="23"/>
  <c r="Y132" i="23" a="1"/>
  <c r="Y132" i="23" s="1"/>
  <c r="W132" i="23" a="1"/>
  <c r="W132" i="23" s="1"/>
  <c r="X132" i="23" a="1"/>
  <c r="X132" i="23" s="1"/>
  <c r="N133" i="39" l="1"/>
  <c r="O133" i="39" s="1"/>
  <c r="P133" i="39" s="1"/>
  <c r="Q133" i="39" s="1"/>
  <c r="R133" i="39" s="1"/>
  <c r="V133" i="39"/>
  <c r="Y132" i="39" a="1"/>
  <c r="Y132" i="39" s="1"/>
  <c r="X132" i="39" a="1"/>
  <c r="X132" i="39" s="1"/>
  <c r="W132" i="39" a="1"/>
  <c r="W132" i="39" s="1"/>
  <c r="S131" i="38"/>
  <c r="Y131" i="38" a="1"/>
  <c r="Y131" i="38" s="1"/>
  <c r="W131" i="38" a="1"/>
  <c r="W131" i="38" s="1"/>
  <c r="V132" i="37"/>
  <c r="M133" i="37"/>
  <c r="X131" i="37" a="1"/>
  <c r="X131" i="37" s="1"/>
  <c r="W131" i="37" a="1"/>
  <c r="W131" i="37" s="1"/>
  <c r="V137" i="36"/>
  <c r="N137" i="36"/>
  <c r="O137" i="36" s="1"/>
  <c r="P137" i="36" s="1"/>
  <c r="Q137" i="36" s="1"/>
  <c r="R137" i="36" s="1"/>
  <c r="W136" i="36" a="1"/>
  <c r="W136" i="36" s="1"/>
  <c r="Y136" i="36" a="1"/>
  <c r="Y136" i="36" s="1"/>
  <c r="X136" i="36" a="1"/>
  <c r="X136" i="36" s="1"/>
  <c r="W134" i="35" a="1"/>
  <c r="W134" i="35" s="1"/>
  <c r="Y134" i="35" a="1"/>
  <c r="Y134" i="35" s="1"/>
  <c r="X134" i="35" a="1"/>
  <c r="X134" i="35" s="1"/>
  <c r="N135" i="35"/>
  <c r="O135" i="35" s="1"/>
  <c r="P135" i="35" s="1"/>
  <c r="Q135" i="35" s="1"/>
  <c r="R135" i="35" s="1"/>
  <c r="V135" i="35"/>
  <c r="W134" i="34" a="1"/>
  <c r="W134" i="34" s="1"/>
  <c r="Y134" i="34" a="1"/>
  <c r="Y134" i="34" s="1"/>
  <c r="X134" i="34" a="1"/>
  <c r="X134" i="34" s="1"/>
  <c r="V135" i="34"/>
  <c r="N135" i="34"/>
  <c r="O135" i="34" s="1"/>
  <c r="P135" i="34" s="1"/>
  <c r="Q135" i="34" s="1"/>
  <c r="R135" i="34" s="1"/>
  <c r="M131" i="33"/>
  <c r="V130" i="33"/>
  <c r="X129" i="33" a="1"/>
  <c r="X129" i="33" s="1"/>
  <c r="S129" i="32"/>
  <c r="W129" i="32" a="1"/>
  <c r="W129" i="32" s="1"/>
  <c r="W130" i="31" a="1"/>
  <c r="W130" i="31" s="1"/>
  <c r="X130" i="31" a="1"/>
  <c r="X130" i="31" s="1"/>
  <c r="Y130" i="31" a="1"/>
  <c r="Y130" i="31" s="1"/>
  <c r="V131" i="31"/>
  <c r="N131" i="31"/>
  <c r="O131" i="31" s="1"/>
  <c r="P131" i="31" s="1"/>
  <c r="Q131" i="31" s="1"/>
  <c r="R131" i="31" s="1"/>
  <c r="W132" i="30" a="1"/>
  <c r="W132" i="30" s="1"/>
  <c r="Y132" i="30" a="1"/>
  <c r="Y132" i="30" s="1"/>
  <c r="X132" i="30" a="1"/>
  <c r="X132" i="30" s="1"/>
  <c r="N133" i="30"/>
  <c r="O133" i="30" s="1"/>
  <c r="P133" i="30" s="1"/>
  <c r="Q133" i="30" s="1"/>
  <c r="R133" i="30" s="1"/>
  <c r="V133" i="30"/>
  <c r="X130" i="29" a="1"/>
  <c r="X130" i="29" s="1"/>
  <c r="W130" i="29" a="1"/>
  <c r="W130" i="29" s="1"/>
  <c r="Y130" i="29" a="1"/>
  <c r="Y130" i="29" s="1"/>
  <c r="V131" i="29"/>
  <c r="N131" i="29"/>
  <c r="O131" i="29" s="1"/>
  <c r="P131" i="29" s="1"/>
  <c r="Q131" i="29" s="1"/>
  <c r="R131" i="29" s="1"/>
  <c r="M135" i="28"/>
  <c r="V134" i="28"/>
  <c r="X133" i="28" a="1"/>
  <c r="X133" i="28" s="1"/>
  <c r="Y133" i="28" a="1"/>
  <c r="Y133" i="28" s="1"/>
  <c r="W133" i="28" a="1"/>
  <c r="W133" i="28" s="1"/>
  <c r="N131" i="27"/>
  <c r="O131" i="27" s="1"/>
  <c r="P131" i="27" s="1"/>
  <c r="Q131" i="27" s="1"/>
  <c r="R131" i="27" s="1"/>
  <c r="V131" i="27"/>
  <c r="Y130" i="27" a="1"/>
  <c r="Y130" i="27" s="1"/>
  <c r="X130" i="27" a="1"/>
  <c r="X130" i="27" s="1"/>
  <c r="W130" i="27" a="1"/>
  <c r="W130" i="27" s="1"/>
  <c r="V131" i="26"/>
  <c r="N131" i="26"/>
  <c r="O131" i="26" s="1"/>
  <c r="P131" i="26" s="1"/>
  <c r="Q131" i="26" s="1"/>
  <c r="R131" i="26" s="1"/>
  <c r="W130" i="26" a="1"/>
  <c r="W130" i="26" s="1"/>
  <c r="Y130" i="26" a="1"/>
  <c r="Y130" i="26" s="1"/>
  <c r="X130" i="26" a="1"/>
  <c r="X130" i="26" s="1"/>
  <c r="S135" i="25"/>
  <c r="Y135" i="25" a="1"/>
  <c r="Y135" i="25" s="1"/>
  <c r="X136" i="24" a="1"/>
  <c r="X136" i="24" s="1"/>
  <c r="Y136" i="24" a="1"/>
  <c r="Y136" i="24" s="1"/>
  <c r="W136" i="24" a="1"/>
  <c r="W136" i="24" s="1"/>
  <c r="N137" i="24"/>
  <c r="O137" i="24" s="1"/>
  <c r="P137" i="24" s="1"/>
  <c r="Q137" i="24" s="1"/>
  <c r="R137" i="24" s="1"/>
  <c r="V137" i="24"/>
  <c r="S133" i="23"/>
  <c r="X133" i="23" a="1"/>
  <c r="X133" i="23" s="1"/>
  <c r="S133" i="39" l="1"/>
  <c r="Y133" i="39" a="1"/>
  <c r="Y133" i="39" s="1"/>
  <c r="V132" i="38"/>
  <c r="M133" i="38"/>
  <c r="X131" i="38" a="1"/>
  <c r="X131" i="38" s="1"/>
  <c r="V133" i="37"/>
  <c r="N133" i="37"/>
  <c r="O133" i="37" s="1"/>
  <c r="P133" i="37" s="1"/>
  <c r="Q133" i="37" s="1"/>
  <c r="R133" i="37" s="1"/>
  <c r="W132" i="37" a="1"/>
  <c r="W132" i="37" s="1"/>
  <c r="Y132" i="37" a="1"/>
  <c r="Y132" i="37" s="1"/>
  <c r="X132" i="37" a="1"/>
  <c r="X132" i="37" s="1"/>
  <c r="S137" i="36"/>
  <c r="Y137" i="36" a="1"/>
  <c r="Y137" i="36" s="1"/>
  <c r="S135" i="35"/>
  <c r="X135" i="35" a="1"/>
  <c r="X135" i="35" s="1"/>
  <c r="S135" i="34"/>
  <c r="X135" i="34" s="1" a="1"/>
  <c r="X135" i="34" s="1"/>
  <c r="Y130" i="33" a="1"/>
  <c r="Y130" i="33" s="1"/>
  <c r="W130" i="33" a="1"/>
  <c r="W130" i="33" s="1"/>
  <c r="X130" i="33" a="1"/>
  <c r="X130" i="33" s="1"/>
  <c r="N131" i="33"/>
  <c r="O131" i="33" s="1"/>
  <c r="P131" i="33" s="1"/>
  <c r="Q131" i="33" s="1"/>
  <c r="R131" i="33" s="1"/>
  <c r="V131" i="33"/>
  <c r="V130" i="32"/>
  <c r="M131" i="32"/>
  <c r="X129" i="32" a="1"/>
  <c r="X129" i="32" s="1"/>
  <c r="Y129" i="32" a="1"/>
  <c r="Y129" i="32" s="1"/>
  <c r="X131" i="31" a="1"/>
  <c r="X131" i="31" s="1"/>
  <c r="S131" i="31"/>
  <c r="S133" i="30"/>
  <c r="W133" i="30" a="1"/>
  <c r="W133" i="30" s="1"/>
  <c r="S131" i="29"/>
  <c r="X131" i="29" a="1"/>
  <c r="X131" i="29" s="1"/>
  <c r="Y131" i="29" a="1"/>
  <c r="Y131" i="29" s="1"/>
  <c r="Y134" i="28" a="1"/>
  <c r="Y134" i="28" s="1"/>
  <c r="W134" i="28" a="1"/>
  <c r="W134" i="28" s="1"/>
  <c r="X134" i="28" a="1"/>
  <c r="X134" i="28" s="1"/>
  <c r="N135" i="28"/>
  <c r="O135" i="28" s="1"/>
  <c r="P135" i="28" s="1"/>
  <c r="Q135" i="28" s="1"/>
  <c r="R135" i="28" s="1"/>
  <c r="V135" i="28"/>
  <c r="S131" i="27"/>
  <c r="S131" i="26"/>
  <c r="X131" i="26" a="1"/>
  <c r="X131" i="26" s="1"/>
  <c r="W131" i="26" a="1"/>
  <c r="W131" i="26" s="1"/>
  <c r="V136" i="25"/>
  <c r="M137" i="25"/>
  <c r="W135" i="25" a="1"/>
  <c r="W135" i="25" s="1"/>
  <c r="X135" i="25" a="1"/>
  <c r="X135" i="25" s="1"/>
  <c r="S137" i="24"/>
  <c r="M135" i="23"/>
  <c r="V134" i="23"/>
  <c r="Y133" i="23" a="1"/>
  <c r="Y133" i="23" s="1"/>
  <c r="W133" i="23" a="1"/>
  <c r="W133" i="23" s="1"/>
  <c r="V134" i="39" l="1"/>
  <c r="M135" i="39"/>
  <c r="W133" i="39" a="1"/>
  <c r="W133" i="39" s="1"/>
  <c r="X133" i="39" a="1"/>
  <c r="X133" i="39" s="1"/>
  <c r="V133" i="38"/>
  <c r="N133" i="38"/>
  <c r="O133" i="38" s="1"/>
  <c r="P133" i="38" s="1"/>
  <c r="Q133" i="38" s="1"/>
  <c r="R133" i="38" s="1"/>
  <c r="W132" i="38" a="1"/>
  <c r="W132" i="38" s="1"/>
  <c r="Y132" i="38" a="1"/>
  <c r="Y132" i="38" s="1"/>
  <c r="X132" i="38" a="1"/>
  <c r="X132" i="38" s="1"/>
  <c r="S133" i="37"/>
  <c r="X133" i="37" s="1" a="1"/>
  <c r="X133" i="37" s="1"/>
  <c r="W133" i="37" a="1"/>
  <c r="W133" i="37" s="1"/>
  <c r="M139" i="36"/>
  <c r="V138" i="36"/>
  <c r="X137" i="36" a="1"/>
  <c r="X137" i="36" s="1"/>
  <c r="W137" i="36" a="1"/>
  <c r="W137" i="36" s="1"/>
  <c r="V136" i="35"/>
  <c r="M137" i="35"/>
  <c r="Y135" i="35" a="1"/>
  <c r="Y135" i="35" s="1"/>
  <c r="W135" i="35" a="1"/>
  <c r="W135" i="35" s="1"/>
  <c r="M137" i="34"/>
  <c r="V136" i="34"/>
  <c r="W135" i="34" a="1"/>
  <c r="W135" i="34" s="1"/>
  <c r="Y135" i="34" a="1"/>
  <c r="Y135" i="34" s="1"/>
  <c r="S131" i="33"/>
  <c r="X131" i="33" a="1"/>
  <c r="X131" i="33" s="1"/>
  <c r="N131" i="32"/>
  <c r="O131" i="32" s="1"/>
  <c r="P131" i="32" s="1"/>
  <c r="Q131" i="32" s="1"/>
  <c r="R131" i="32" s="1"/>
  <c r="V131" i="32"/>
  <c r="Y130" i="32" a="1"/>
  <c r="Y130" i="32" s="1"/>
  <c r="X130" i="32" a="1"/>
  <c r="X130" i="32" s="1"/>
  <c r="W130" i="32" a="1"/>
  <c r="W130" i="32" s="1"/>
  <c r="M133" i="31"/>
  <c r="V132" i="31"/>
  <c r="Y131" i="31" a="1"/>
  <c r="Y131" i="31" s="1"/>
  <c r="W131" i="31" a="1"/>
  <c r="W131" i="31" s="1"/>
  <c r="V134" i="30"/>
  <c r="M135" i="30"/>
  <c r="X133" i="30" a="1"/>
  <c r="X133" i="30" s="1"/>
  <c r="Y133" i="30" a="1"/>
  <c r="Y133" i="30" s="1"/>
  <c r="M133" i="29"/>
  <c r="V132" i="29"/>
  <c r="W131" i="29" a="1"/>
  <c r="W131" i="29" s="1"/>
  <c r="W135" i="28" a="1"/>
  <c r="W135" i="28" s="1"/>
  <c r="S135" i="28"/>
  <c r="X135" i="28" a="1"/>
  <c r="X135" i="28" s="1"/>
  <c r="M133" i="27"/>
  <c r="V132" i="27"/>
  <c r="W131" i="27" a="1"/>
  <c r="W131" i="27" s="1"/>
  <c r="X131" i="27" a="1"/>
  <c r="X131" i="27" s="1"/>
  <c r="Y131" i="27" a="1"/>
  <c r="Y131" i="27" s="1"/>
  <c r="V132" i="26"/>
  <c r="M133" i="26"/>
  <c r="Y131" i="26" a="1"/>
  <c r="Y131" i="26" s="1"/>
  <c r="V137" i="25"/>
  <c r="N137" i="25"/>
  <c r="O137" i="25" s="1"/>
  <c r="P137" i="25" s="1"/>
  <c r="Q137" i="25" s="1"/>
  <c r="R137" i="25" s="1"/>
  <c r="Y136" i="25" a="1"/>
  <c r="Y136" i="25" s="1"/>
  <c r="X136" i="25" a="1"/>
  <c r="X136" i="25" s="1"/>
  <c r="W136" i="25" a="1"/>
  <c r="W136" i="25" s="1"/>
  <c r="M139" i="24"/>
  <c r="V138" i="24"/>
  <c r="X137" i="24" a="1"/>
  <c r="X137" i="24" s="1"/>
  <c r="W137" i="24" a="1"/>
  <c r="W137" i="24" s="1"/>
  <c r="Y137" i="24" a="1"/>
  <c r="Y137" i="24" s="1"/>
  <c r="Y134" i="23" a="1"/>
  <c r="Y134" i="23" s="1"/>
  <c r="X134" i="23" a="1"/>
  <c r="X134" i="23" s="1"/>
  <c r="W134" i="23" a="1"/>
  <c r="W134" i="23" s="1"/>
  <c r="N135" i="23"/>
  <c r="O135" i="23" s="1"/>
  <c r="P135" i="23" s="1"/>
  <c r="Q135" i="23" s="1"/>
  <c r="R135" i="23" s="1"/>
  <c r="V135" i="23"/>
  <c r="N135" i="39" l="1"/>
  <c r="O135" i="39" s="1"/>
  <c r="P135" i="39" s="1"/>
  <c r="Q135" i="39" s="1"/>
  <c r="R135" i="39" s="1"/>
  <c r="V135" i="39"/>
  <c r="Y134" i="39" a="1"/>
  <c r="Y134" i="39" s="1"/>
  <c r="X134" i="39" a="1"/>
  <c r="X134" i="39" s="1"/>
  <c r="W134" i="39" a="1"/>
  <c r="W134" i="39" s="1"/>
  <c r="S133" i="38"/>
  <c r="W133" i="38" a="1"/>
  <c r="W133" i="38" s="1"/>
  <c r="Y133" i="38" a="1"/>
  <c r="Y133" i="38" s="1"/>
  <c r="V134" i="37"/>
  <c r="M135" i="37"/>
  <c r="Y133" i="37" a="1"/>
  <c r="Y133" i="37" s="1"/>
  <c r="W138" i="36" a="1"/>
  <c r="W138" i="36" s="1"/>
  <c r="X138" i="36" a="1"/>
  <c r="X138" i="36" s="1"/>
  <c r="Y138" i="36" a="1"/>
  <c r="Y138" i="36" s="1"/>
  <c r="V139" i="36"/>
  <c r="N139" i="36"/>
  <c r="O139" i="36" s="1"/>
  <c r="P139" i="36" s="1"/>
  <c r="Q139" i="36" s="1"/>
  <c r="R139" i="36" s="1"/>
  <c r="N137" i="35"/>
  <c r="O137" i="35" s="1"/>
  <c r="P137" i="35" s="1"/>
  <c r="Q137" i="35" s="1"/>
  <c r="R137" i="35" s="1"/>
  <c r="V137" i="35"/>
  <c r="X136" i="35" a="1"/>
  <c r="X136" i="35" s="1"/>
  <c r="W136" i="35" a="1"/>
  <c r="W136" i="35" s="1"/>
  <c r="Y136" i="35" a="1"/>
  <c r="Y136" i="35" s="1"/>
  <c r="Y136" i="34" a="1"/>
  <c r="Y136" i="34" s="1"/>
  <c r="W136" i="34" a="1"/>
  <c r="W136" i="34" s="1"/>
  <c r="X136" i="34" a="1"/>
  <c r="X136" i="34" s="1"/>
  <c r="N137" i="34"/>
  <c r="O137" i="34" s="1"/>
  <c r="P137" i="34" s="1"/>
  <c r="Q137" i="34" s="1"/>
  <c r="R137" i="34" s="1"/>
  <c r="V137" i="34"/>
  <c r="M133" i="33"/>
  <c r="V132" i="33"/>
  <c r="W131" i="33" a="1"/>
  <c r="W131" i="33" s="1"/>
  <c r="Y131" i="33" a="1"/>
  <c r="Y131" i="33" s="1"/>
  <c r="S131" i="32"/>
  <c r="X131" i="32" a="1"/>
  <c r="X131" i="32" s="1"/>
  <c r="X132" i="31" a="1"/>
  <c r="X132" i="31" s="1"/>
  <c r="Y132" i="31" a="1"/>
  <c r="Y132" i="31" s="1"/>
  <c r="W132" i="31" a="1"/>
  <c r="W132" i="31" s="1"/>
  <c r="N133" i="31"/>
  <c r="O133" i="31" s="1"/>
  <c r="P133" i="31" s="1"/>
  <c r="Q133" i="31" s="1"/>
  <c r="R133" i="31" s="1"/>
  <c r="V133" i="31"/>
  <c r="V135" i="30"/>
  <c r="N135" i="30"/>
  <c r="O135" i="30" s="1"/>
  <c r="P135" i="30" s="1"/>
  <c r="Q135" i="30" s="1"/>
  <c r="R135" i="30" s="1"/>
  <c r="Y134" i="30" a="1"/>
  <c r="Y134" i="30" s="1"/>
  <c r="W134" i="30" a="1"/>
  <c r="W134" i="30" s="1"/>
  <c r="X134" i="30" a="1"/>
  <c r="X134" i="30" s="1"/>
  <c r="Y132" i="29" a="1"/>
  <c r="Y132" i="29" s="1"/>
  <c r="X132" i="29" a="1"/>
  <c r="X132" i="29" s="1"/>
  <c r="W132" i="29" a="1"/>
  <c r="W132" i="29" s="1"/>
  <c r="N133" i="29"/>
  <c r="O133" i="29" s="1"/>
  <c r="P133" i="29" s="1"/>
  <c r="Q133" i="29" s="1"/>
  <c r="R133" i="29" s="1"/>
  <c r="V133" i="29"/>
  <c r="M137" i="28"/>
  <c r="V136" i="28"/>
  <c r="Y135" i="28" a="1"/>
  <c r="Y135" i="28" s="1"/>
  <c r="X132" i="27" a="1"/>
  <c r="X132" i="27" s="1"/>
  <c r="W132" i="27" a="1"/>
  <c r="W132" i="27" s="1"/>
  <c r="Y132" i="27" a="1"/>
  <c r="Y132" i="27" s="1"/>
  <c r="V133" i="27"/>
  <c r="N133" i="27"/>
  <c r="O133" i="27" s="1"/>
  <c r="P133" i="27" s="1"/>
  <c r="Q133" i="27" s="1"/>
  <c r="R133" i="27" s="1"/>
  <c r="N133" i="26"/>
  <c r="O133" i="26" s="1"/>
  <c r="P133" i="26" s="1"/>
  <c r="Q133" i="26" s="1"/>
  <c r="R133" i="26" s="1"/>
  <c r="V133" i="26"/>
  <c r="X132" i="26" a="1"/>
  <c r="X132" i="26" s="1"/>
  <c r="W132" i="26" a="1"/>
  <c r="W132" i="26" s="1"/>
  <c r="Y132" i="26" a="1"/>
  <c r="Y132" i="26" s="1"/>
  <c r="S137" i="25"/>
  <c r="Y137" i="25" a="1"/>
  <c r="Y137" i="25" s="1"/>
  <c r="Y138" i="24" a="1"/>
  <c r="Y138" i="24" s="1"/>
  <c r="W138" i="24" a="1"/>
  <c r="W138" i="24" s="1"/>
  <c r="X138" i="24" a="1"/>
  <c r="X138" i="24" s="1"/>
  <c r="N139" i="24"/>
  <c r="O139" i="24" s="1"/>
  <c r="P139" i="24" s="1"/>
  <c r="Q139" i="24" s="1"/>
  <c r="R139" i="24" s="1"/>
  <c r="V139" i="24"/>
  <c r="S135" i="23"/>
  <c r="S135" i="39" l="1"/>
  <c r="V134" i="38"/>
  <c r="M135" i="38"/>
  <c r="X133" i="38" a="1"/>
  <c r="X133" i="38" s="1"/>
  <c r="N135" i="37"/>
  <c r="O135" i="37" s="1"/>
  <c r="P135" i="37" s="1"/>
  <c r="Q135" i="37" s="1"/>
  <c r="R135" i="37" s="1"/>
  <c r="V135" i="37"/>
  <c r="W134" i="37" a="1"/>
  <c r="W134" i="37" s="1"/>
  <c r="Y134" i="37" a="1"/>
  <c r="Y134" i="37" s="1"/>
  <c r="X134" i="37" a="1"/>
  <c r="X134" i="37" s="1"/>
  <c r="S139" i="36"/>
  <c r="X139" i="36" a="1"/>
  <c r="X139" i="36" s="1"/>
  <c r="Y139" i="36" a="1"/>
  <c r="Y139" i="36" s="1"/>
  <c r="S137" i="35"/>
  <c r="Y137" i="35" a="1"/>
  <c r="Y137" i="35" s="1"/>
  <c r="X137" i="34" a="1"/>
  <c r="X137" i="34" s="1"/>
  <c r="S137" i="34"/>
  <c r="X132" i="33" a="1"/>
  <c r="X132" i="33" s="1"/>
  <c r="Y132" i="33" a="1"/>
  <c r="Y132" i="33" s="1"/>
  <c r="W132" i="33" a="1"/>
  <c r="W132" i="33" s="1"/>
  <c r="V133" i="33"/>
  <c r="N133" i="33"/>
  <c r="O133" i="33" s="1"/>
  <c r="P133" i="33" s="1"/>
  <c r="Q133" i="33" s="1"/>
  <c r="R133" i="33" s="1"/>
  <c r="M133" i="32"/>
  <c r="V132" i="32"/>
  <c r="W131" i="32" a="1"/>
  <c r="W131" i="32" s="1"/>
  <c r="Y131" i="32" a="1"/>
  <c r="Y131" i="32" s="1"/>
  <c r="S133" i="31"/>
  <c r="X133" i="31" s="1" a="1"/>
  <c r="X133" i="31" s="1"/>
  <c r="S135" i="30"/>
  <c r="S133" i="29"/>
  <c r="X133" i="29" a="1"/>
  <c r="X133" i="29" s="1"/>
  <c r="X136" i="28" a="1"/>
  <c r="X136" i="28" s="1"/>
  <c r="Y136" i="28" a="1"/>
  <c r="Y136" i="28" s="1"/>
  <c r="W136" i="28" a="1"/>
  <c r="W136" i="28" s="1"/>
  <c r="V137" i="28"/>
  <c r="N137" i="28"/>
  <c r="O137" i="28" s="1"/>
  <c r="P137" i="28" s="1"/>
  <c r="Q137" i="28" s="1"/>
  <c r="R137" i="28" s="1"/>
  <c r="S133" i="27"/>
  <c r="Y133" i="27" a="1"/>
  <c r="Y133" i="27" s="1"/>
  <c r="S133" i="26"/>
  <c r="V138" i="25"/>
  <c r="M139" i="25"/>
  <c r="X137" i="25" a="1"/>
  <c r="X137" i="25" s="1"/>
  <c r="W137" i="25" a="1"/>
  <c r="W137" i="25" s="1"/>
  <c r="S139" i="24"/>
  <c r="X139" i="24" a="1"/>
  <c r="X139" i="24" s="1"/>
  <c r="Y139" i="24" a="1"/>
  <c r="Y139" i="24" s="1"/>
  <c r="V136" i="23"/>
  <c r="M137" i="23"/>
  <c r="Y135" i="23" a="1"/>
  <c r="Y135" i="23" s="1"/>
  <c r="W135" i="23" a="1"/>
  <c r="W135" i="23" s="1"/>
  <c r="X135" i="23" a="1"/>
  <c r="X135" i="23" s="1"/>
  <c r="M137" i="39" l="1"/>
  <c r="V136" i="39"/>
  <c r="W135" i="39" a="1"/>
  <c r="W135" i="39" s="1"/>
  <c r="Y135" i="39" a="1"/>
  <c r="Y135" i="39" s="1"/>
  <c r="X135" i="39" a="1"/>
  <c r="X135" i="39" s="1"/>
  <c r="V135" i="38"/>
  <c r="N135" i="38"/>
  <c r="O135" i="38" s="1"/>
  <c r="P135" i="38" s="1"/>
  <c r="Q135" i="38" s="1"/>
  <c r="R135" i="38" s="1"/>
  <c r="Y134" i="38" a="1"/>
  <c r="Y134" i="38" s="1"/>
  <c r="X134" i="38" a="1"/>
  <c r="X134" i="38" s="1"/>
  <c r="W134" i="38" a="1"/>
  <c r="W134" i="38" s="1"/>
  <c r="S135" i="37"/>
  <c r="X135" i="37" a="1"/>
  <c r="X135" i="37" s="1"/>
  <c r="W135" i="37" a="1"/>
  <c r="W135" i="37" s="1"/>
  <c r="M141" i="36"/>
  <c r="V140" i="36"/>
  <c r="W139" i="36" a="1"/>
  <c r="W139" i="36" s="1"/>
  <c r="V138" i="35"/>
  <c r="M139" i="35"/>
  <c r="W137" i="35" a="1"/>
  <c r="W137" i="35" s="1"/>
  <c r="X137" i="35" a="1"/>
  <c r="X137" i="35" s="1"/>
  <c r="M139" i="34"/>
  <c r="V138" i="34"/>
  <c r="Y137" i="34" a="1"/>
  <c r="Y137" i="34" s="1"/>
  <c r="W137" i="34" a="1"/>
  <c r="W137" i="34" s="1"/>
  <c r="S133" i="33"/>
  <c r="W133" i="33" a="1"/>
  <c r="W133" i="33" s="1"/>
  <c r="Y132" i="32" a="1"/>
  <c r="Y132" i="32" s="1"/>
  <c r="W132" i="32" a="1"/>
  <c r="W132" i="32" s="1"/>
  <c r="X132" i="32" a="1"/>
  <c r="X132" i="32" s="1"/>
  <c r="V133" i="32"/>
  <c r="N133" i="32"/>
  <c r="O133" i="32" s="1"/>
  <c r="P133" i="32" s="1"/>
  <c r="Q133" i="32" s="1"/>
  <c r="R133" i="32" s="1"/>
  <c r="M135" i="31"/>
  <c r="V134" i="31"/>
  <c r="Y133" i="31" a="1"/>
  <c r="Y133" i="31" s="1"/>
  <c r="W133" i="31" a="1"/>
  <c r="W133" i="31" s="1"/>
  <c r="M137" i="30"/>
  <c r="V136" i="30"/>
  <c r="Y135" i="30" a="1"/>
  <c r="Y135" i="30" s="1"/>
  <c r="X135" i="30" a="1"/>
  <c r="X135" i="30" s="1"/>
  <c r="W135" i="30" a="1"/>
  <c r="W135" i="30" s="1"/>
  <c r="V134" i="29"/>
  <c r="M135" i="29"/>
  <c r="W133" i="29" a="1"/>
  <c r="W133" i="29" s="1"/>
  <c r="Y133" i="29" a="1"/>
  <c r="Y133" i="29" s="1"/>
  <c r="S137" i="28"/>
  <c r="X137" i="28" a="1"/>
  <c r="X137" i="28" s="1"/>
  <c r="W137" i="28" a="1"/>
  <c r="W137" i="28" s="1"/>
  <c r="M135" i="27"/>
  <c r="V134" i="27"/>
  <c r="X133" i="27" a="1"/>
  <c r="X133" i="27" s="1"/>
  <c r="W133" i="27" a="1"/>
  <c r="W133" i="27" s="1"/>
  <c r="M135" i="26"/>
  <c r="V134" i="26"/>
  <c r="W133" i="26" a="1"/>
  <c r="W133" i="26" s="1"/>
  <c r="X133" i="26" a="1"/>
  <c r="X133" i="26" s="1"/>
  <c r="Y133" i="26" a="1"/>
  <c r="Y133" i="26" s="1"/>
  <c r="N139" i="25"/>
  <c r="O139" i="25" s="1"/>
  <c r="P139" i="25" s="1"/>
  <c r="Q139" i="25" s="1"/>
  <c r="R139" i="25" s="1"/>
  <c r="V139" i="25"/>
  <c r="X138" i="25" a="1"/>
  <c r="X138" i="25" s="1"/>
  <c r="Y138" i="25" a="1"/>
  <c r="Y138" i="25" s="1"/>
  <c r="W138" i="25" a="1"/>
  <c r="W138" i="25" s="1"/>
  <c r="V140" i="24"/>
  <c r="M141" i="24"/>
  <c r="W139" i="24" a="1"/>
  <c r="W139" i="24" s="1"/>
  <c r="N137" i="23"/>
  <c r="O137" i="23" s="1"/>
  <c r="P137" i="23" s="1"/>
  <c r="Q137" i="23" s="1"/>
  <c r="R137" i="23" s="1"/>
  <c r="V137" i="23"/>
  <c r="X136" i="23" a="1"/>
  <c r="X136" i="23" s="1"/>
  <c r="Y136" i="23" a="1"/>
  <c r="Y136" i="23" s="1"/>
  <c r="W136" i="23" a="1"/>
  <c r="W136" i="23" s="1"/>
  <c r="W136" i="39" l="1" a="1"/>
  <c r="W136" i="39" s="1"/>
  <c r="X136" i="39" a="1"/>
  <c r="X136" i="39" s="1"/>
  <c r="Y136" i="39" a="1"/>
  <c r="Y136" i="39" s="1"/>
  <c r="V137" i="39"/>
  <c r="N137" i="39"/>
  <c r="O137" i="39" s="1"/>
  <c r="P137" i="39" s="1"/>
  <c r="Q137" i="39" s="1"/>
  <c r="R137" i="39" s="1"/>
  <c r="Y135" i="38" a="1"/>
  <c r="Y135" i="38" s="1"/>
  <c r="X135" i="38" a="1"/>
  <c r="X135" i="38" s="1"/>
  <c r="S135" i="38"/>
  <c r="W135" i="38" a="1"/>
  <c r="W135" i="38" s="1"/>
  <c r="V136" i="37"/>
  <c r="M137" i="37"/>
  <c r="Y135" i="37" a="1"/>
  <c r="Y135" i="37" s="1"/>
  <c r="W140" i="36" a="1"/>
  <c r="W140" i="36" s="1"/>
  <c r="Y140" i="36" a="1"/>
  <c r="Y140" i="36" s="1"/>
  <c r="X140" i="36" a="1"/>
  <c r="X140" i="36" s="1"/>
  <c r="V141" i="36"/>
  <c r="N141" i="36"/>
  <c r="O141" i="36" s="1"/>
  <c r="P141" i="36" s="1"/>
  <c r="Q141" i="36" s="1"/>
  <c r="R141" i="36" s="1"/>
  <c r="N139" i="35"/>
  <c r="O139" i="35" s="1"/>
  <c r="P139" i="35" s="1"/>
  <c r="Q139" i="35" s="1"/>
  <c r="R139" i="35" s="1"/>
  <c r="V139" i="35"/>
  <c r="Y138" i="35" a="1"/>
  <c r="Y138" i="35" s="1"/>
  <c r="X138" i="35" a="1"/>
  <c r="X138" i="35" s="1"/>
  <c r="W138" i="35" a="1"/>
  <c r="W138" i="35" s="1"/>
  <c r="X138" i="34" a="1"/>
  <c r="X138" i="34" s="1"/>
  <c r="Y138" i="34" a="1"/>
  <c r="Y138" i="34" s="1"/>
  <c r="W138" i="34" a="1"/>
  <c r="W138" i="34" s="1"/>
  <c r="V139" i="34"/>
  <c r="N139" i="34"/>
  <c r="O139" i="34" s="1"/>
  <c r="P139" i="34" s="1"/>
  <c r="Q139" i="34" s="1"/>
  <c r="R139" i="34" s="1"/>
  <c r="V134" i="33"/>
  <c r="M135" i="33"/>
  <c r="X133" i="33" a="1"/>
  <c r="X133" i="33" s="1"/>
  <c r="Y133" i="33" a="1"/>
  <c r="Y133" i="33" s="1"/>
  <c r="S133" i="32"/>
  <c r="Y134" i="31" a="1"/>
  <c r="Y134" i="31" s="1"/>
  <c r="W134" i="31" a="1"/>
  <c r="W134" i="31" s="1"/>
  <c r="X134" i="31" a="1"/>
  <c r="X134" i="31" s="1"/>
  <c r="N135" i="31"/>
  <c r="O135" i="31" s="1"/>
  <c r="P135" i="31" s="1"/>
  <c r="Q135" i="31" s="1"/>
  <c r="R135" i="31" s="1"/>
  <c r="V135" i="31"/>
  <c r="X136" i="30" a="1"/>
  <c r="X136" i="30" s="1"/>
  <c r="W136" i="30" a="1"/>
  <c r="W136" i="30" s="1"/>
  <c r="Y136" i="30" a="1"/>
  <c r="Y136" i="30" s="1"/>
  <c r="N137" i="30"/>
  <c r="O137" i="30" s="1"/>
  <c r="P137" i="30" s="1"/>
  <c r="Q137" i="30" s="1"/>
  <c r="R137" i="30" s="1"/>
  <c r="V137" i="30"/>
  <c r="V135" i="29"/>
  <c r="N135" i="29"/>
  <c r="O135" i="29" s="1"/>
  <c r="P135" i="29" s="1"/>
  <c r="Q135" i="29" s="1"/>
  <c r="R135" i="29" s="1"/>
  <c r="W134" i="29" a="1"/>
  <c r="W134" i="29" s="1"/>
  <c r="Y134" i="29" a="1"/>
  <c r="Y134" i="29" s="1"/>
  <c r="X134" i="29" a="1"/>
  <c r="X134" i="29" s="1"/>
  <c r="M139" i="28"/>
  <c r="V138" i="28"/>
  <c r="Y137" i="28" a="1"/>
  <c r="Y137" i="28" s="1"/>
  <c r="W134" i="27" a="1"/>
  <c r="W134" i="27" s="1"/>
  <c r="X134" i="27" a="1"/>
  <c r="X134" i="27" s="1"/>
  <c r="Y134" i="27" a="1"/>
  <c r="Y134" i="27" s="1"/>
  <c r="V135" i="27"/>
  <c r="N135" i="27"/>
  <c r="O135" i="27" s="1"/>
  <c r="P135" i="27" s="1"/>
  <c r="Q135" i="27" s="1"/>
  <c r="R135" i="27" s="1"/>
  <c r="X134" i="26" a="1"/>
  <c r="X134" i="26" s="1"/>
  <c r="W134" i="26" a="1"/>
  <c r="W134" i="26" s="1"/>
  <c r="Y134" i="26" a="1"/>
  <c r="Y134" i="26" s="1"/>
  <c r="N135" i="26"/>
  <c r="O135" i="26" s="1"/>
  <c r="P135" i="26" s="1"/>
  <c r="Q135" i="26" s="1"/>
  <c r="R135" i="26" s="1"/>
  <c r="V135" i="26"/>
  <c r="S139" i="25"/>
  <c r="V141" i="24"/>
  <c r="N141" i="24"/>
  <c r="O141" i="24" s="1"/>
  <c r="P141" i="24" s="1"/>
  <c r="Q141" i="24" s="1"/>
  <c r="R141" i="24" s="1"/>
  <c r="Y140" i="24" a="1"/>
  <c r="Y140" i="24" s="1"/>
  <c r="X140" i="24" a="1"/>
  <c r="X140" i="24" s="1"/>
  <c r="W140" i="24" a="1"/>
  <c r="W140" i="24" s="1"/>
  <c r="S137" i="23"/>
  <c r="S137" i="39" l="1"/>
  <c r="V136" i="38"/>
  <c r="M137" i="38"/>
  <c r="N137" i="37"/>
  <c r="O137" i="37" s="1"/>
  <c r="P137" i="37" s="1"/>
  <c r="Q137" i="37" s="1"/>
  <c r="R137" i="37" s="1"/>
  <c r="V137" i="37"/>
  <c r="W136" i="37" a="1"/>
  <c r="W136" i="37" s="1"/>
  <c r="Y136" i="37" a="1"/>
  <c r="Y136" i="37" s="1"/>
  <c r="X136" i="37" a="1"/>
  <c r="X136" i="37" s="1"/>
  <c r="S141" i="36"/>
  <c r="S139" i="35"/>
  <c r="S139" i="34"/>
  <c r="X139" i="34" a="1"/>
  <c r="X139" i="34" s="1"/>
  <c r="V135" i="33"/>
  <c r="N135" i="33"/>
  <c r="O135" i="33" s="1"/>
  <c r="P135" i="33" s="1"/>
  <c r="Q135" i="33" s="1"/>
  <c r="R135" i="33" s="1"/>
  <c r="W134" i="33" a="1"/>
  <c r="W134" i="33" s="1"/>
  <c r="Y134" i="33" a="1"/>
  <c r="Y134" i="33" s="1"/>
  <c r="X134" i="33" a="1"/>
  <c r="X134" i="33" s="1"/>
  <c r="M135" i="32"/>
  <c r="V134" i="32"/>
  <c r="Y133" i="32" a="1"/>
  <c r="Y133" i="32" s="1"/>
  <c r="W133" i="32" a="1"/>
  <c r="W133" i="32" s="1"/>
  <c r="X133" i="32" a="1"/>
  <c r="X133" i="32" s="1"/>
  <c r="S135" i="31"/>
  <c r="W135" i="31" a="1"/>
  <c r="W135" i="31" s="1"/>
  <c r="S137" i="30"/>
  <c r="Y137" i="30" a="1"/>
  <c r="Y137" i="30" s="1"/>
  <c r="S135" i="29"/>
  <c r="W135" i="29" a="1"/>
  <c r="W135" i="29" s="1"/>
  <c r="W138" i="28" a="1"/>
  <c r="W138" i="28" s="1"/>
  <c r="Y138" i="28" a="1"/>
  <c r="Y138" i="28" s="1"/>
  <c r="X138" i="28" a="1"/>
  <c r="X138" i="28" s="1"/>
  <c r="V139" i="28"/>
  <c r="N139" i="28"/>
  <c r="O139" i="28" s="1"/>
  <c r="P139" i="28" s="1"/>
  <c r="Q139" i="28" s="1"/>
  <c r="R139" i="28" s="1"/>
  <c r="S135" i="27"/>
  <c r="X135" i="27" a="1"/>
  <c r="X135" i="27" s="1"/>
  <c r="Y135" i="27" a="1"/>
  <c r="Y135" i="27" s="1"/>
  <c r="W135" i="26" a="1"/>
  <c r="W135" i="26" s="1"/>
  <c r="S135" i="26"/>
  <c r="X135" i="26" a="1"/>
  <c r="X135" i="26" s="1"/>
  <c r="V140" i="25"/>
  <c r="M141" i="25"/>
  <c r="Y139" i="25" a="1"/>
  <c r="Y139" i="25" s="1"/>
  <c r="W139" i="25" a="1"/>
  <c r="W139" i="25" s="1"/>
  <c r="X139" i="25" a="1"/>
  <c r="X139" i="25" s="1"/>
  <c r="S141" i="24"/>
  <c r="X141" i="24" a="1"/>
  <c r="X141" i="24" s="1"/>
  <c r="W141" i="24" a="1"/>
  <c r="W141" i="24" s="1"/>
  <c r="M139" i="23"/>
  <c r="V138" i="23"/>
  <c r="W137" i="23" a="1"/>
  <c r="W137" i="23" s="1"/>
  <c r="Y137" i="23" a="1"/>
  <c r="Y137" i="23" s="1"/>
  <c r="X137" i="23" a="1"/>
  <c r="X137" i="23" s="1"/>
  <c r="M139" i="39" l="1"/>
  <c r="V138" i="39"/>
  <c r="Y137" i="39" a="1"/>
  <c r="Y137" i="39" s="1"/>
  <c r="X137" i="39" a="1"/>
  <c r="X137" i="39" s="1"/>
  <c r="W137" i="39" a="1"/>
  <c r="W137" i="39" s="1"/>
  <c r="V137" i="38"/>
  <c r="N137" i="38"/>
  <c r="O137" i="38" s="1"/>
  <c r="P137" i="38" s="1"/>
  <c r="Q137" i="38" s="1"/>
  <c r="R137" i="38" s="1"/>
  <c r="W136" i="38" a="1"/>
  <c r="W136" i="38" s="1"/>
  <c r="Y136" i="38" a="1"/>
  <c r="Y136" i="38" s="1"/>
  <c r="X136" i="38" a="1"/>
  <c r="X136" i="38" s="1"/>
  <c r="S137" i="37"/>
  <c r="V142" i="36"/>
  <c r="M143" i="36"/>
  <c r="W141" i="36" a="1"/>
  <c r="W141" i="36" s="1"/>
  <c r="Y141" i="36" a="1"/>
  <c r="Y141" i="36" s="1"/>
  <c r="X141" i="36" a="1"/>
  <c r="X141" i="36" s="1"/>
  <c r="M141" i="35"/>
  <c r="V140" i="35"/>
  <c r="Y139" i="35" a="1"/>
  <c r="Y139" i="35" s="1"/>
  <c r="X139" i="35" a="1"/>
  <c r="X139" i="35" s="1"/>
  <c r="W139" i="35" a="1"/>
  <c r="W139" i="35" s="1"/>
  <c r="M141" i="34"/>
  <c r="V140" i="34"/>
  <c r="W139" i="34" a="1"/>
  <c r="W139" i="34" s="1"/>
  <c r="Y139" i="34" a="1"/>
  <c r="Y139" i="34" s="1"/>
  <c r="S135" i="33"/>
  <c r="X134" i="32" a="1"/>
  <c r="X134" i="32" s="1"/>
  <c r="Y134" i="32" a="1"/>
  <c r="Y134" i="32" s="1"/>
  <c r="W134" i="32" a="1"/>
  <c r="W134" i="32" s="1"/>
  <c r="V135" i="32"/>
  <c r="N135" i="32"/>
  <c r="O135" i="32" s="1"/>
  <c r="P135" i="32" s="1"/>
  <c r="Q135" i="32" s="1"/>
  <c r="R135" i="32" s="1"/>
  <c r="V136" i="31"/>
  <c r="M137" i="31"/>
  <c r="Y135" i="31" a="1"/>
  <c r="Y135" i="31" s="1"/>
  <c r="X135" i="31" a="1"/>
  <c r="X135" i="31" s="1"/>
  <c r="M139" i="30"/>
  <c r="V138" i="30"/>
  <c r="W137" i="30" a="1"/>
  <c r="W137" i="30" s="1"/>
  <c r="X137" i="30" a="1"/>
  <c r="X137" i="30" s="1"/>
  <c r="M137" i="29"/>
  <c r="V136" i="29"/>
  <c r="X135" i="29" a="1"/>
  <c r="X135" i="29" s="1"/>
  <c r="Y135" i="29" a="1"/>
  <c r="Y135" i="29" s="1"/>
  <c r="S139" i="28"/>
  <c r="X139" i="28" a="1"/>
  <c r="X139" i="28" s="1"/>
  <c r="Y139" i="28" a="1"/>
  <c r="Y139" i="28" s="1"/>
  <c r="M137" i="27"/>
  <c r="V136" i="27"/>
  <c r="W135" i="27" a="1"/>
  <c r="W135" i="27" s="1"/>
  <c r="M137" i="26"/>
  <c r="V136" i="26"/>
  <c r="Y135" i="26" a="1"/>
  <c r="Y135" i="26" s="1"/>
  <c r="N141" i="25"/>
  <c r="O141" i="25" s="1"/>
  <c r="P141" i="25" s="1"/>
  <c r="Q141" i="25" s="1"/>
  <c r="R141" i="25" s="1"/>
  <c r="V141" i="25"/>
  <c r="Y140" i="25" a="1"/>
  <c r="Y140" i="25" s="1"/>
  <c r="X140" i="25" a="1"/>
  <c r="X140" i="25" s="1"/>
  <c r="W140" i="25" a="1"/>
  <c r="W140" i="25" s="1"/>
  <c r="V142" i="24"/>
  <c r="M143" i="24"/>
  <c r="Y141" i="24" a="1"/>
  <c r="Y141" i="24" s="1"/>
  <c r="W138" i="23" a="1"/>
  <c r="W138" i="23" s="1"/>
  <c r="Y138" i="23" a="1"/>
  <c r="Y138" i="23" s="1"/>
  <c r="X138" i="23" a="1"/>
  <c r="X138" i="23" s="1"/>
  <c r="V139" i="23"/>
  <c r="N139" i="23"/>
  <c r="O139" i="23" s="1"/>
  <c r="P139" i="23" s="1"/>
  <c r="Q139" i="23" s="1"/>
  <c r="R139" i="23" s="1"/>
  <c r="Y138" i="39" l="1" a="1"/>
  <c r="Y138" i="39" s="1"/>
  <c r="X138" i="39" a="1"/>
  <c r="X138" i="39" s="1"/>
  <c r="W138" i="39" a="1"/>
  <c r="W138" i="39" s="1"/>
  <c r="N139" i="39"/>
  <c r="O139" i="39" s="1"/>
  <c r="P139" i="39" s="1"/>
  <c r="Q139" i="39" s="1"/>
  <c r="R139" i="39" s="1"/>
  <c r="V139" i="39"/>
  <c r="S137" i="38"/>
  <c r="Y137" i="38" s="1" a="1"/>
  <c r="Y137" i="38" s="1"/>
  <c r="V138" i="37"/>
  <c r="M139" i="37"/>
  <c r="W137" i="37" a="1"/>
  <c r="W137" i="37" s="1"/>
  <c r="X137" i="37" a="1"/>
  <c r="X137" i="37" s="1"/>
  <c r="Y137" i="37" a="1"/>
  <c r="Y137" i="37" s="1"/>
  <c r="N143" i="36"/>
  <c r="O143" i="36" s="1"/>
  <c r="P143" i="36" s="1"/>
  <c r="Q143" i="36" s="1"/>
  <c r="R143" i="36" s="1"/>
  <c r="V143" i="36"/>
  <c r="Y142" i="36" a="1"/>
  <c r="Y142" i="36" s="1"/>
  <c r="W142" i="36" a="1"/>
  <c r="W142" i="36" s="1"/>
  <c r="X142" i="36" a="1"/>
  <c r="X142" i="36" s="1"/>
  <c r="X140" i="35" a="1"/>
  <c r="X140" i="35" s="1"/>
  <c r="Y140" i="35" a="1"/>
  <c r="Y140" i="35" s="1"/>
  <c r="W140" i="35" a="1"/>
  <c r="W140" i="35" s="1"/>
  <c r="V141" i="35"/>
  <c r="N141" i="35"/>
  <c r="O141" i="35" s="1"/>
  <c r="P141" i="35" s="1"/>
  <c r="Q141" i="35" s="1"/>
  <c r="R141" i="35" s="1"/>
  <c r="W140" i="34" a="1"/>
  <c r="W140" i="34" s="1"/>
  <c r="Y140" i="34" a="1"/>
  <c r="Y140" i="34" s="1"/>
  <c r="X140" i="34" a="1"/>
  <c r="X140" i="34" s="1"/>
  <c r="V141" i="34"/>
  <c r="N141" i="34"/>
  <c r="O141" i="34" s="1"/>
  <c r="P141" i="34" s="1"/>
  <c r="Q141" i="34" s="1"/>
  <c r="R141" i="34" s="1"/>
  <c r="M137" i="33"/>
  <c r="V136" i="33"/>
  <c r="Y135" i="33" a="1"/>
  <c r="Y135" i="33" s="1"/>
  <c r="W135" i="33" a="1"/>
  <c r="W135" i="33" s="1"/>
  <c r="X135" i="33" a="1"/>
  <c r="X135" i="33" s="1"/>
  <c r="S135" i="32"/>
  <c r="N137" i="31"/>
  <c r="O137" i="31" s="1"/>
  <c r="P137" i="31" s="1"/>
  <c r="Q137" i="31" s="1"/>
  <c r="R137" i="31" s="1"/>
  <c r="V137" i="31"/>
  <c r="X136" i="31" a="1"/>
  <c r="X136" i="31" s="1"/>
  <c r="W136" i="31" a="1"/>
  <c r="W136" i="31" s="1"/>
  <c r="Y136" i="31" a="1"/>
  <c r="Y136" i="31" s="1"/>
  <c r="Y138" i="30" a="1"/>
  <c r="Y138" i="30" s="1"/>
  <c r="X138" i="30" a="1"/>
  <c r="X138" i="30" s="1"/>
  <c r="W138" i="30" a="1"/>
  <c r="W138" i="30" s="1"/>
  <c r="N139" i="30"/>
  <c r="O139" i="30" s="1"/>
  <c r="P139" i="30" s="1"/>
  <c r="Q139" i="30" s="1"/>
  <c r="R139" i="30" s="1"/>
  <c r="V139" i="30"/>
  <c r="Y136" i="29" a="1"/>
  <c r="Y136" i="29" s="1"/>
  <c r="X136" i="29" a="1"/>
  <c r="X136" i="29" s="1"/>
  <c r="W136" i="29" a="1"/>
  <c r="W136" i="29" s="1"/>
  <c r="N137" i="29"/>
  <c r="O137" i="29" s="1"/>
  <c r="P137" i="29" s="1"/>
  <c r="Q137" i="29" s="1"/>
  <c r="R137" i="29" s="1"/>
  <c r="V137" i="29"/>
  <c r="V140" i="28"/>
  <c r="M141" i="28"/>
  <c r="W139" i="28" a="1"/>
  <c r="W139" i="28" s="1"/>
  <c r="W136" i="27" a="1"/>
  <c r="W136" i="27" s="1"/>
  <c r="Y136" i="27" a="1"/>
  <c r="Y136" i="27" s="1"/>
  <c r="X136" i="27" a="1"/>
  <c r="X136" i="27" s="1"/>
  <c r="N137" i="27"/>
  <c r="O137" i="27" s="1"/>
  <c r="P137" i="27" s="1"/>
  <c r="Q137" i="27" s="1"/>
  <c r="R137" i="27" s="1"/>
  <c r="V137" i="27"/>
  <c r="Y136" i="26" a="1"/>
  <c r="Y136" i="26" s="1"/>
  <c r="W136" i="26" a="1"/>
  <c r="W136" i="26" s="1"/>
  <c r="X136" i="26" a="1"/>
  <c r="X136" i="26" s="1"/>
  <c r="N137" i="26"/>
  <c r="O137" i="26" s="1"/>
  <c r="P137" i="26" s="1"/>
  <c r="Q137" i="26" s="1"/>
  <c r="R137" i="26" s="1"/>
  <c r="V137" i="26"/>
  <c r="S141" i="25"/>
  <c r="N143" i="24"/>
  <c r="O143" i="24" s="1"/>
  <c r="P143" i="24" s="1"/>
  <c r="Q143" i="24" s="1"/>
  <c r="R143" i="24" s="1"/>
  <c r="V143" i="24"/>
  <c r="W142" i="24" a="1"/>
  <c r="W142" i="24" s="1"/>
  <c r="Y142" i="24" a="1"/>
  <c r="Y142" i="24" s="1"/>
  <c r="X142" i="24" a="1"/>
  <c r="X142" i="24" s="1"/>
  <c r="S139" i="23"/>
  <c r="X139" i="23" a="1"/>
  <c r="X139" i="23" s="1"/>
  <c r="W139" i="23" a="1"/>
  <c r="W139" i="23" s="1"/>
  <c r="Y139" i="23" a="1"/>
  <c r="Y139" i="23" s="1"/>
  <c r="S139" i="39" l="1"/>
  <c r="X139" i="39" a="1"/>
  <c r="X139" i="39" s="1"/>
  <c r="W139" i="39" a="1"/>
  <c r="W139" i="39" s="1"/>
  <c r="M139" i="38"/>
  <c r="V138" i="38"/>
  <c r="X137" i="38" a="1"/>
  <c r="X137" i="38" s="1"/>
  <c r="W137" i="38" a="1"/>
  <c r="W137" i="38" s="1"/>
  <c r="N139" i="37"/>
  <c r="O139" i="37" s="1"/>
  <c r="P139" i="37" s="1"/>
  <c r="Q139" i="37" s="1"/>
  <c r="R139" i="37" s="1"/>
  <c r="V139" i="37"/>
  <c r="X138" i="37" a="1"/>
  <c r="X138" i="37" s="1"/>
  <c r="W138" i="37" a="1"/>
  <c r="W138" i="37" s="1"/>
  <c r="Y138" i="37" a="1"/>
  <c r="Y138" i="37" s="1"/>
  <c r="S143" i="36"/>
  <c r="S141" i="35"/>
  <c r="X141" i="35" a="1"/>
  <c r="X141" i="35" s="1"/>
  <c r="Y141" i="35" a="1"/>
  <c r="Y141" i="35" s="1"/>
  <c r="S141" i="34"/>
  <c r="X136" i="33" a="1"/>
  <c r="X136" i="33" s="1"/>
  <c r="W136" i="33" a="1"/>
  <c r="W136" i="33" s="1"/>
  <c r="Y136" i="33" a="1"/>
  <c r="Y136" i="33" s="1"/>
  <c r="V137" i="33"/>
  <c r="N137" i="33"/>
  <c r="O137" i="33" s="1"/>
  <c r="P137" i="33" s="1"/>
  <c r="Q137" i="33" s="1"/>
  <c r="R137" i="33" s="1"/>
  <c r="V136" i="32"/>
  <c r="M137" i="32"/>
  <c r="X135" i="32" a="1"/>
  <c r="X135" i="32" s="1"/>
  <c r="Y135" i="32" a="1"/>
  <c r="Y135" i="32" s="1"/>
  <c r="W135" i="32" a="1"/>
  <c r="W135" i="32" s="1"/>
  <c r="S137" i="31"/>
  <c r="X137" i="31" a="1"/>
  <c r="X137" i="31" s="1"/>
  <c r="W137" i="31" a="1"/>
  <c r="W137" i="31" s="1"/>
  <c r="S139" i="30"/>
  <c r="X139" i="30" a="1"/>
  <c r="X139" i="30" s="1"/>
  <c r="S137" i="29"/>
  <c r="X137" i="29" a="1"/>
  <c r="X137" i="29" s="1"/>
  <c r="V141" i="28"/>
  <c r="N141" i="28"/>
  <c r="O141" i="28" s="1"/>
  <c r="P141" i="28" s="1"/>
  <c r="Q141" i="28" s="1"/>
  <c r="R141" i="28" s="1"/>
  <c r="W140" i="28" a="1"/>
  <c r="W140" i="28" s="1"/>
  <c r="Y140" i="28" a="1"/>
  <c r="Y140" i="28" s="1"/>
  <c r="X140" i="28" a="1"/>
  <c r="X140" i="28" s="1"/>
  <c r="S137" i="27"/>
  <c r="S137" i="26"/>
  <c r="Y137" i="26" a="1"/>
  <c r="Y137" i="26" s="1"/>
  <c r="M143" i="25"/>
  <c r="V142" i="25"/>
  <c r="W141" i="25" a="1"/>
  <c r="W141" i="25" s="1"/>
  <c r="X141" i="25" a="1"/>
  <c r="X141" i="25" s="1"/>
  <c r="Y141" i="25" a="1"/>
  <c r="Y141" i="25" s="1"/>
  <c r="S143" i="24"/>
  <c r="X143" i="24" a="1"/>
  <c r="X143" i="24" s="1"/>
  <c r="V140" i="23"/>
  <c r="M141" i="23"/>
  <c r="V140" i="39" l="1"/>
  <c r="M141" i="39"/>
  <c r="Y139" i="39" a="1"/>
  <c r="Y139" i="39" s="1"/>
  <c r="Y138" i="38" a="1"/>
  <c r="Y138" i="38" s="1"/>
  <c r="X138" i="38" a="1"/>
  <c r="X138" i="38" s="1"/>
  <c r="W138" i="38" a="1"/>
  <c r="W138" i="38" s="1"/>
  <c r="N139" i="38"/>
  <c r="O139" i="38" s="1"/>
  <c r="P139" i="38" s="1"/>
  <c r="Q139" i="38" s="1"/>
  <c r="R139" i="38" s="1"/>
  <c r="V139" i="38"/>
  <c r="X139" i="37" a="1"/>
  <c r="X139" i="37" s="1"/>
  <c r="S139" i="37"/>
  <c r="M145" i="36"/>
  <c r="V144" i="36"/>
  <c r="W143" i="36" a="1"/>
  <c r="W143" i="36" s="1"/>
  <c r="Y143" i="36" a="1"/>
  <c r="Y143" i="36" s="1"/>
  <c r="X143" i="36" a="1"/>
  <c r="X143" i="36" s="1"/>
  <c r="V142" i="35"/>
  <c r="M143" i="35"/>
  <c r="W141" i="35" a="1"/>
  <c r="W141" i="35" s="1"/>
  <c r="V142" i="34"/>
  <c r="M143" i="34"/>
  <c r="X141" i="34" a="1"/>
  <c r="X141" i="34" s="1"/>
  <c r="Y141" i="34" a="1"/>
  <c r="Y141" i="34" s="1"/>
  <c r="W141" i="34" a="1"/>
  <c r="W141" i="34" s="1"/>
  <c r="S137" i="33"/>
  <c r="X137" i="33" a="1"/>
  <c r="X137" i="33" s="1"/>
  <c r="V137" i="32"/>
  <c r="N137" i="32"/>
  <c r="O137" i="32" s="1"/>
  <c r="P137" i="32" s="1"/>
  <c r="Q137" i="32" s="1"/>
  <c r="R137" i="32" s="1"/>
  <c r="W136" i="32" a="1"/>
  <c r="W136" i="32" s="1"/>
  <c r="X136" i="32" a="1"/>
  <c r="X136" i="32" s="1"/>
  <c r="Y136" i="32" a="1"/>
  <c r="Y136" i="32" s="1"/>
  <c r="M139" i="31"/>
  <c r="V138" i="31"/>
  <c r="Y137" i="31" a="1"/>
  <c r="Y137" i="31" s="1"/>
  <c r="V140" i="30"/>
  <c r="M141" i="30"/>
  <c r="Y139" i="30" a="1"/>
  <c r="Y139" i="30" s="1"/>
  <c r="W139" i="30" a="1"/>
  <c r="W139" i="30" s="1"/>
  <c r="M139" i="29"/>
  <c r="V138" i="29"/>
  <c r="Y137" i="29" a="1"/>
  <c r="Y137" i="29" s="1"/>
  <c r="W137" i="29" a="1"/>
  <c r="W137" i="29" s="1"/>
  <c r="S141" i="28"/>
  <c r="X141" i="28" a="1"/>
  <c r="X141" i="28" s="1"/>
  <c r="V138" i="27"/>
  <c r="M139" i="27"/>
  <c r="X137" i="27" a="1"/>
  <c r="X137" i="27" s="1"/>
  <c r="W137" i="27" a="1"/>
  <c r="W137" i="27" s="1"/>
  <c r="Y137" i="27" a="1"/>
  <c r="Y137" i="27" s="1"/>
  <c r="V138" i="26"/>
  <c r="M139" i="26"/>
  <c r="W137" i="26" a="1"/>
  <c r="W137" i="26" s="1"/>
  <c r="X137" i="26" a="1"/>
  <c r="X137" i="26" s="1"/>
  <c r="W142" i="25" a="1"/>
  <c r="W142" i="25" s="1"/>
  <c r="Y142" i="25" a="1"/>
  <c r="Y142" i="25" s="1"/>
  <c r="X142" i="25" a="1"/>
  <c r="X142" i="25" s="1"/>
  <c r="V143" i="25"/>
  <c r="N143" i="25"/>
  <c r="O143" i="25" s="1"/>
  <c r="P143" i="25" s="1"/>
  <c r="Q143" i="25" s="1"/>
  <c r="R143" i="25" s="1"/>
  <c r="V144" i="24"/>
  <c r="M145" i="24"/>
  <c r="Y143" i="24" a="1"/>
  <c r="Y143" i="24" s="1"/>
  <c r="W143" i="24" a="1"/>
  <c r="W143" i="24" s="1"/>
  <c r="V141" i="23"/>
  <c r="N141" i="23"/>
  <c r="O141" i="23" s="1"/>
  <c r="P141" i="23" s="1"/>
  <c r="Q141" i="23" s="1"/>
  <c r="R141" i="23" s="1"/>
  <c r="X140" i="23" a="1"/>
  <c r="X140" i="23" s="1"/>
  <c r="W140" i="23" a="1"/>
  <c r="W140" i="23" s="1"/>
  <c r="Y140" i="23" a="1"/>
  <c r="Y140" i="23" s="1"/>
  <c r="V141" i="39" l="1"/>
  <c r="N141" i="39"/>
  <c r="O141" i="39" s="1"/>
  <c r="P141" i="39" s="1"/>
  <c r="Q141" i="39" s="1"/>
  <c r="R141" i="39" s="1"/>
  <c r="W140" i="39" a="1"/>
  <c r="W140" i="39" s="1"/>
  <c r="X140" i="39" a="1"/>
  <c r="X140" i="39" s="1"/>
  <c r="Y140" i="39" a="1"/>
  <c r="Y140" i="39" s="1"/>
  <c r="S139" i="38"/>
  <c r="M141" i="37"/>
  <c r="V140" i="37"/>
  <c r="Y139" i="37" a="1"/>
  <c r="Y139" i="37" s="1"/>
  <c r="W139" i="37" a="1"/>
  <c r="W139" i="37" s="1"/>
  <c r="W144" i="36" a="1"/>
  <c r="W144" i="36" s="1"/>
  <c r="X144" i="36" a="1"/>
  <c r="X144" i="36" s="1"/>
  <c r="Y144" i="36" a="1"/>
  <c r="Y144" i="36" s="1"/>
  <c r="V145" i="36"/>
  <c r="N145" i="36"/>
  <c r="O145" i="36" s="1"/>
  <c r="P145" i="36" s="1"/>
  <c r="Q145" i="36" s="1"/>
  <c r="R145" i="36" s="1"/>
  <c r="N143" i="35"/>
  <c r="O143" i="35" s="1"/>
  <c r="P143" i="35" s="1"/>
  <c r="Q143" i="35" s="1"/>
  <c r="R143" i="35" s="1"/>
  <c r="V143" i="35"/>
  <c r="Y142" i="35" a="1"/>
  <c r="Y142" i="35" s="1"/>
  <c r="W142" i="35" a="1"/>
  <c r="W142" i="35" s="1"/>
  <c r="X142" i="35" a="1"/>
  <c r="X142" i="35" s="1"/>
  <c r="V143" i="34"/>
  <c r="N143" i="34"/>
  <c r="O143" i="34" s="1"/>
  <c r="P143" i="34" s="1"/>
  <c r="Q143" i="34" s="1"/>
  <c r="R143" i="34" s="1"/>
  <c r="W142" i="34" a="1"/>
  <c r="W142" i="34" s="1"/>
  <c r="X142" i="34" a="1"/>
  <c r="X142" i="34" s="1"/>
  <c r="Y142" i="34" a="1"/>
  <c r="Y142" i="34" s="1"/>
  <c r="M139" i="33"/>
  <c r="V138" i="33"/>
  <c r="Y137" i="33" a="1"/>
  <c r="Y137" i="33" s="1"/>
  <c r="W137" i="33" a="1"/>
  <c r="W137" i="33" s="1"/>
  <c r="Y137" i="32" a="1"/>
  <c r="Y137" i="32" s="1"/>
  <c r="S137" i="32"/>
  <c r="Y138" i="31" a="1"/>
  <c r="Y138" i="31" s="1"/>
  <c r="X138" i="31" a="1"/>
  <c r="X138" i="31" s="1"/>
  <c r="W138" i="31" a="1"/>
  <c r="W138" i="31" s="1"/>
  <c r="V139" i="31"/>
  <c r="N139" i="31"/>
  <c r="O139" i="31" s="1"/>
  <c r="P139" i="31" s="1"/>
  <c r="Q139" i="31" s="1"/>
  <c r="R139" i="31" s="1"/>
  <c r="N141" i="30"/>
  <c r="O141" i="30" s="1"/>
  <c r="P141" i="30" s="1"/>
  <c r="Q141" i="30" s="1"/>
  <c r="R141" i="30" s="1"/>
  <c r="V141" i="30"/>
  <c r="W140" i="30" a="1"/>
  <c r="W140" i="30" s="1"/>
  <c r="Y140" i="30" a="1"/>
  <c r="Y140" i="30" s="1"/>
  <c r="X140" i="30" a="1"/>
  <c r="X140" i="30" s="1"/>
  <c r="Y138" i="29" a="1"/>
  <c r="Y138" i="29" s="1"/>
  <c r="W138" i="29" a="1"/>
  <c r="W138" i="29" s="1"/>
  <c r="X138" i="29" a="1"/>
  <c r="X138" i="29" s="1"/>
  <c r="N139" i="29"/>
  <c r="O139" i="29" s="1"/>
  <c r="P139" i="29" s="1"/>
  <c r="Q139" i="29" s="1"/>
  <c r="R139" i="29" s="1"/>
  <c r="V139" i="29"/>
  <c r="V142" i="28"/>
  <c r="M143" i="28"/>
  <c r="Y141" i="28" a="1"/>
  <c r="Y141" i="28" s="1"/>
  <c r="W141" i="28" a="1"/>
  <c r="W141" i="28" s="1"/>
  <c r="N139" i="27"/>
  <c r="O139" i="27" s="1"/>
  <c r="P139" i="27" s="1"/>
  <c r="Q139" i="27" s="1"/>
  <c r="R139" i="27" s="1"/>
  <c r="V139" i="27"/>
  <c r="Y138" i="27" a="1"/>
  <c r="Y138" i="27" s="1"/>
  <c r="W138" i="27" a="1"/>
  <c r="W138" i="27" s="1"/>
  <c r="X138" i="27" a="1"/>
  <c r="X138" i="27" s="1"/>
  <c r="V139" i="26"/>
  <c r="N139" i="26"/>
  <c r="O139" i="26" s="1"/>
  <c r="P139" i="26" s="1"/>
  <c r="Q139" i="26" s="1"/>
  <c r="R139" i="26" s="1"/>
  <c r="X138" i="26" a="1"/>
  <c r="X138" i="26" s="1"/>
  <c r="W138" i="26" a="1"/>
  <c r="W138" i="26" s="1"/>
  <c r="Y138" i="26" a="1"/>
  <c r="Y138" i="26" s="1"/>
  <c r="S143" i="25"/>
  <c r="X143" i="25" s="1" a="1"/>
  <c r="X143" i="25" s="1"/>
  <c r="W143" i="25" a="1"/>
  <c r="W143" i="25" s="1"/>
  <c r="V145" i="24"/>
  <c r="N145" i="24"/>
  <c r="O145" i="24" s="1"/>
  <c r="P145" i="24" s="1"/>
  <c r="Q145" i="24" s="1"/>
  <c r="R145" i="24" s="1"/>
  <c r="X144" i="24" a="1"/>
  <c r="X144" i="24" s="1"/>
  <c r="W144" i="24" a="1"/>
  <c r="W144" i="24" s="1"/>
  <c r="Y144" i="24" a="1"/>
  <c r="Y144" i="24" s="1"/>
  <c r="S141" i="23"/>
  <c r="X141" i="23" a="1"/>
  <c r="X141" i="23" s="1"/>
  <c r="S141" i="39" l="1"/>
  <c r="W141" i="39" a="1"/>
  <c r="W141" i="39" s="1"/>
  <c r="M141" i="38"/>
  <c r="V140" i="38"/>
  <c r="Y139" i="38" a="1"/>
  <c r="Y139" i="38" s="1"/>
  <c r="W139" i="38" a="1"/>
  <c r="W139" i="38" s="1"/>
  <c r="X139" i="38" a="1"/>
  <c r="X139" i="38" s="1"/>
  <c r="Y140" i="37" a="1"/>
  <c r="Y140" i="37" s="1"/>
  <c r="X140" i="37" a="1"/>
  <c r="X140" i="37" s="1"/>
  <c r="W140" i="37" a="1"/>
  <c r="W140" i="37" s="1"/>
  <c r="N141" i="37"/>
  <c r="O141" i="37" s="1"/>
  <c r="P141" i="37" s="1"/>
  <c r="Q141" i="37" s="1"/>
  <c r="R141" i="37" s="1"/>
  <c r="V141" i="37"/>
  <c r="S145" i="36"/>
  <c r="X145" i="36" a="1"/>
  <c r="X145" i="36" s="1"/>
  <c r="Y145" i="36" a="1"/>
  <c r="Y145" i="36" s="1"/>
  <c r="S143" i="35"/>
  <c r="X143" i="35" s="1" a="1"/>
  <c r="X143" i="35" s="1"/>
  <c r="S143" i="34"/>
  <c r="X143" i="34" a="1"/>
  <c r="X143" i="34" s="1"/>
  <c r="Y143" i="34" a="1"/>
  <c r="Y143" i="34" s="1"/>
  <c r="W138" i="33" a="1"/>
  <c r="W138" i="33" s="1"/>
  <c r="X138" i="33" a="1"/>
  <c r="X138" i="33" s="1"/>
  <c r="Y138" i="33" a="1"/>
  <c r="Y138" i="33" s="1"/>
  <c r="V139" i="33"/>
  <c r="N139" i="33"/>
  <c r="O139" i="33" s="1"/>
  <c r="P139" i="33" s="1"/>
  <c r="Q139" i="33" s="1"/>
  <c r="R139" i="33" s="1"/>
  <c r="M139" i="32"/>
  <c r="V138" i="32"/>
  <c r="X137" i="32" a="1"/>
  <c r="X137" i="32" s="1"/>
  <c r="W137" i="32" a="1"/>
  <c r="W137" i="32" s="1"/>
  <c r="S139" i="31"/>
  <c r="X139" i="31" a="1"/>
  <c r="X139" i="31" s="1"/>
  <c r="S141" i="30"/>
  <c r="S139" i="29"/>
  <c r="X139" i="29" s="1" a="1"/>
  <c r="X139" i="29" s="1"/>
  <c r="V143" i="28"/>
  <c r="N143" i="28"/>
  <c r="O143" i="28" s="1"/>
  <c r="P143" i="28" s="1"/>
  <c r="Q143" i="28" s="1"/>
  <c r="R143" i="28" s="1"/>
  <c r="X142" i="28" a="1"/>
  <c r="X142" i="28" s="1"/>
  <c r="W142" i="28" a="1"/>
  <c r="W142" i="28" s="1"/>
  <c r="Y142" i="28" a="1"/>
  <c r="Y142" i="28" s="1"/>
  <c r="S139" i="27"/>
  <c r="S139" i="26"/>
  <c r="M145" i="25"/>
  <c r="V144" i="25"/>
  <c r="Y143" i="25" a="1"/>
  <c r="Y143" i="25" s="1"/>
  <c r="X145" i="24" a="1"/>
  <c r="X145" i="24" s="1"/>
  <c r="S145" i="24"/>
  <c r="M143" i="23"/>
  <c r="V142" i="23"/>
  <c r="W141" i="23" a="1"/>
  <c r="W141" i="23" s="1"/>
  <c r="Y141" i="23" a="1"/>
  <c r="Y141" i="23" s="1"/>
  <c r="V142" i="39" l="1"/>
  <c r="M143" i="39"/>
  <c r="X141" i="39" a="1"/>
  <c r="X141" i="39" s="1"/>
  <c r="Y141" i="39" a="1"/>
  <c r="Y141" i="39" s="1"/>
  <c r="Y140" i="38" a="1"/>
  <c r="Y140" i="38" s="1"/>
  <c r="X140" i="38" a="1"/>
  <c r="X140" i="38" s="1"/>
  <c r="W140" i="38" a="1"/>
  <c r="W140" i="38" s="1"/>
  <c r="N141" i="38"/>
  <c r="O141" i="38" s="1"/>
  <c r="P141" i="38" s="1"/>
  <c r="Q141" i="38" s="1"/>
  <c r="R141" i="38" s="1"/>
  <c r="V141" i="38"/>
  <c r="S141" i="37"/>
  <c r="X141" i="37" a="1"/>
  <c r="X141" i="37" s="1"/>
  <c r="W141" i="37" a="1"/>
  <c r="W141" i="37" s="1"/>
  <c r="V146" i="36"/>
  <c r="AC105" i="36"/>
  <c r="W145" i="36" a="1"/>
  <c r="W145" i="36" s="1"/>
  <c r="Y143" i="35" a="1"/>
  <c r="Y143" i="35" s="1"/>
  <c r="M145" i="35"/>
  <c r="V144" i="35"/>
  <c r="W143" i="35" a="1"/>
  <c r="W143" i="35" s="1"/>
  <c r="V144" i="34"/>
  <c r="M145" i="34"/>
  <c r="W143" i="34" a="1"/>
  <c r="W143" i="34" s="1"/>
  <c r="S139" i="33"/>
  <c r="W139" i="33" a="1"/>
  <c r="W139" i="33" s="1"/>
  <c r="X138" i="32" a="1"/>
  <c r="X138" i="32" s="1"/>
  <c r="Y138" i="32" a="1"/>
  <c r="Y138" i="32" s="1"/>
  <c r="W138" i="32" a="1"/>
  <c r="W138" i="32" s="1"/>
  <c r="N139" i="32"/>
  <c r="O139" i="32" s="1"/>
  <c r="P139" i="32" s="1"/>
  <c r="Q139" i="32" s="1"/>
  <c r="R139" i="32" s="1"/>
  <c r="V139" i="32"/>
  <c r="V140" i="31"/>
  <c r="M141" i="31"/>
  <c r="Y139" i="31" a="1"/>
  <c r="Y139" i="31" s="1"/>
  <c r="W139" i="31" a="1"/>
  <c r="W139" i="31" s="1"/>
  <c r="M143" i="30"/>
  <c r="V142" i="30"/>
  <c r="X141" i="30" a="1"/>
  <c r="X141" i="30" s="1"/>
  <c r="W141" i="30" a="1"/>
  <c r="W141" i="30" s="1"/>
  <c r="Y141" i="30" a="1"/>
  <c r="Y141" i="30" s="1"/>
  <c r="V140" i="29"/>
  <c r="M141" i="29"/>
  <c r="W139" i="29" a="1"/>
  <c r="W139" i="29" s="1"/>
  <c r="Y139" i="29" a="1"/>
  <c r="Y139" i="29" s="1"/>
  <c r="X143" i="28" a="1"/>
  <c r="X143" i="28" s="1"/>
  <c r="S143" i="28"/>
  <c r="Y143" i="28" a="1"/>
  <c r="Y143" i="28" s="1"/>
  <c r="M141" i="27"/>
  <c r="V140" i="27"/>
  <c r="Y139" i="27" a="1"/>
  <c r="Y139" i="27" s="1"/>
  <c r="W139" i="27" a="1"/>
  <c r="W139" i="27" s="1"/>
  <c r="X139" i="27" a="1"/>
  <c r="X139" i="27" s="1"/>
  <c r="M141" i="26"/>
  <c r="V140" i="26"/>
  <c r="Y139" i="26" a="1"/>
  <c r="Y139" i="26" s="1"/>
  <c r="X139" i="26" a="1"/>
  <c r="X139" i="26" s="1"/>
  <c r="W139" i="26" a="1"/>
  <c r="W139" i="26" s="1"/>
  <c r="W144" i="25" a="1"/>
  <c r="W144" i="25" s="1"/>
  <c r="Y144" i="25" a="1"/>
  <c r="Y144" i="25" s="1"/>
  <c r="X144" i="25" a="1"/>
  <c r="X144" i="25" s="1"/>
  <c r="N145" i="25"/>
  <c r="O145" i="25" s="1"/>
  <c r="P145" i="25" s="1"/>
  <c r="Q145" i="25" s="1"/>
  <c r="R145" i="25" s="1"/>
  <c r="V145" i="25"/>
  <c r="V146" i="24"/>
  <c r="AC105" i="24"/>
  <c r="W145" i="24" a="1"/>
  <c r="W145" i="24" s="1"/>
  <c r="Y145" i="24" a="1"/>
  <c r="Y145" i="24" s="1"/>
  <c r="Y142" i="23" a="1"/>
  <c r="Y142" i="23" s="1"/>
  <c r="X142" i="23" a="1"/>
  <c r="X142" i="23" s="1"/>
  <c r="W142" i="23" a="1"/>
  <c r="W142" i="23" s="1"/>
  <c r="N143" i="23"/>
  <c r="O143" i="23" s="1"/>
  <c r="P143" i="23" s="1"/>
  <c r="Q143" i="23" s="1"/>
  <c r="R143" i="23" s="1"/>
  <c r="V143" i="23"/>
  <c r="N143" i="39" l="1"/>
  <c r="O143" i="39" s="1"/>
  <c r="P143" i="39" s="1"/>
  <c r="Q143" i="39" s="1"/>
  <c r="R143" i="39" s="1"/>
  <c r="V143" i="39"/>
  <c r="Y142" i="39" a="1"/>
  <c r="Y142" i="39" s="1"/>
  <c r="X142" i="39" a="1"/>
  <c r="X142" i="39" s="1"/>
  <c r="W142" i="39" a="1"/>
  <c r="W142" i="39" s="1"/>
  <c r="X141" i="38" a="1"/>
  <c r="X141" i="38" s="1"/>
  <c r="S141" i="38"/>
  <c r="V142" i="37"/>
  <c r="M143" i="37"/>
  <c r="Y141" i="37" a="1"/>
  <c r="Y141" i="37" s="1"/>
  <c r="AD105" i="36"/>
  <c r="AC103" i="36"/>
  <c r="AL105" i="36"/>
  <c r="X146" i="36" a="1"/>
  <c r="X146" i="36" s="1"/>
  <c r="Y146" i="36" a="1"/>
  <c r="Y146" i="36" s="1"/>
  <c r="W146" i="36" a="1"/>
  <c r="W146" i="36" s="1"/>
  <c r="W144" i="35" a="1"/>
  <c r="W144" i="35" s="1"/>
  <c r="Y144" i="35" a="1"/>
  <c r="Y144" i="35" s="1"/>
  <c r="X144" i="35" a="1"/>
  <c r="X144" i="35" s="1"/>
  <c r="N145" i="35"/>
  <c r="O145" i="35" s="1"/>
  <c r="P145" i="35" s="1"/>
  <c r="Q145" i="35" s="1"/>
  <c r="R145" i="35" s="1"/>
  <c r="V145" i="35"/>
  <c r="N145" i="34"/>
  <c r="O145" i="34" s="1"/>
  <c r="P145" i="34" s="1"/>
  <c r="Q145" i="34" s="1"/>
  <c r="R145" i="34" s="1"/>
  <c r="V145" i="34"/>
  <c r="W144" i="34" a="1"/>
  <c r="W144" i="34" s="1"/>
  <c r="Y144" i="34" a="1"/>
  <c r="Y144" i="34" s="1"/>
  <c r="X144" i="34" a="1"/>
  <c r="X144" i="34" s="1"/>
  <c r="M141" i="33"/>
  <c r="V140" i="33"/>
  <c r="Y139" i="33" a="1"/>
  <c r="Y139" i="33" s="1"/>
  <c r="X139" i="33" a="1"/>
  <c r="X139" i="33" s="1"/>
  <c r="W139" i="32" a="1"/>
  <c r="W139" i="32" s="1"/>
  <c r="S139" i="32"/>
  <c r="X139" i="32" a="1"/>
  <c r="X139" i="32" s="1"/>
  <c r="N141" i="31"/>
  <c r="O141" i="31" s="1"/>
  <c r="P141" i="31" s="1"/>
  <c r="Q141" i="31" s="1"/>
  <c r="R141" i="31" s="1"/>
  <c r="V141" i="31"/>
  <c r="X140" i="31" a="1"/>
  <c r="X140" i="31" s="1"/>
  <c r="Y140" i="31" a="1"/>
  <c r="Y140" i="31" s="1"/>
  <c r="W140" i="31" a="1"/>
  <c r="W140" i="31" s="1"/>
  <c r="W142" i="30" a="1"/>
  <c r="W142" i="30" s="1"/>
  <c r="Y142" i="30" a="1"/>
  <c r="Y142" i="30" s="1"/>
  <c r="X142" i="30" a="1"/>
  <c r="X142" i="30" s="1"/>
  <c r="N143" i="30"/>
  <c r="O143" i="30" s="1"/>
  <c r="P143" i="30" s="1"/>
  <c r="Q143" i="30" s="1"/>
  <c r="R143" i="30" s="1"/>
  <c r="V143" i="30"/>
  <c r="N141" i="29"/>
  <c r="O141" i="29" s="1"/>
  <c r="P141" i="29" s="1"/>
  <c r="Q141" i="29" s="1"/>
  <c r="R141" i="29" s="1"/>
  <c r="V141" i="29"/>
  <c r="Y140" i="29" a="1"/>
  <c r="Y140" i="29" s="1"/>
  <c r="X140" i="29" a="1"/>
  <c r="X140" i="29" s="1"/>
  <c r="W140" i="29" a="1"/>
  <c r="W140" i="29" s="1"/>
  <c r="M145" i="28"/>
  <c r="V144" i="28"/>
  <c r="W143" i="28" a="1"/>
  <c r="W143" i="28" s="1"/>
  <c r="Y140" i="27" a="1"/>
  <c r="Y140" i="27" s="1"/>
  <c r="X140" i="27" a="1"/>
  <c r="X140" i="27" s="1"/>
  <c r="W140" i="27" a="1"/>
  <c r="W140" i="27" s="1"/>
  <c r="V141" i="27"/>
  <c r="N141" i="27"/>
  <c r="O141" i="27" s="1"/>
  <c r="P141" i="27" s="1"/>
  <c r="Q141" i="27" s="1"/>
  <c r="R141" i="27" s="1"/>
  <c r="W140" i="26" a="1"/>
  <c r="W140" i="26" s="1"/>
  <c r="X140" i="26" a="1"/>
  <c r="X140" i="26" s="1"/>
  <c r="Y140" i="26" a="1"/>
  <c r="Y140" i="26" s="1"/>
  <c r="V141" i="26"/>
  <c r="N141" i="26"/>
  <c r="O141" i="26" s="1"/>
  <c r="P141" i="26" s="1"/>
  <c r="Q141" i="26" s="1"/>
  <c r="R141" i="26" s="1"/>
  <c r="S145" i="25"/>
  <c r="AL105" i="24"/>
  <c r="AC103" i="24"/>
  <c r="AD105" i="24"/>
  <c r="W146" i="24" a="1"/>
  <c r="W146" i="24" s="1"/>
  <c r="X146" i="24" a="1"/>
  <c r="X146" i="24" s="1"/>
  <c r="Y146" i="24" a="1"/>
  <c r="Y146" i="24" s="1"/>
  <c r="S143" i="23"/>
  <c r="X143" i="23" a="1"/>
  <c r="X143" i="23" s="1"/>
  <c r="Y143" i="23" a="1"/>
  <c r="Y143" i="23" s="1"/>
  <c r="S143" i="39" l="1"/>
  <c r="M143" i="38"/>
  <c r="V142" i="38"/>
  <c r="W141" i="38" a="1"/>
  <c r="W141" i="38" s="1"/>
  <c r="Y141" i="38" a="1"/>
  <c r="Y141" i="38" s="1"/>
  <c r="V143" i="37"/>
  <c r="N143" i="37"/>
  <c r="O143" i="37" s="1"/>
  <c r="P143" i="37" s="1"/>
  <c r="Q143" i="37" s="1"/>
  <c r="R143" i="37" s="1"/>
  <c r="W142" i="37" a="1"/>
  <c r="W142" i="37" s="1"/>
  <c r="Y142" i="37" a="1"/>
  <c r="Y142" i="37" s="1"/>
  <c r="X142" i="37" a="1"/>
  <c r="X142" i="37" s="1"/>
  <c r="G26" i="36"/>
  <c r="G28" i="36"/>
  <c r="G29" i="36"/>
  <c r="G25" i="36"/>
  <c r="G27" i="36"/>
  <c r="F26" i="36"/>
  <c r="F28" i="36"/>
  <c r="F29" i="36"/>
  <c r="F25" i="36"/>
  <c r="F27" i="36"/>
  <c r="H26" i="36"/>
  <c r="H25" i="36"/>
  <c r="H28" i="36"/>
  <c r="H27" i="36"/>
  <c r="H29" i="36"/>
  <c r="AE105" i="36"/>
  <c r="X145" i="35" a="1"/>
  <c r="X145" i="35" s="1"/>
  <c r="S145" i="35"/>
  <c r="S145" i="34"/>
  <c r="X145" i="34" a="1"/>
  <c r="X145" i="34" s="1"/>
  <c r="Y145" i="34" a="1"/>
  <c r="Y145" i="34" s="1"/>
  <c r="Y140" i="33" a="1"/>
  <c r="Y140" i="33" s="1"/>
  <c r="X140" i="33" a="1"/>
  <c r="X140" i="33" s="1"/>
  <c r="W140" i="33" a="1"/>
  <c r="W140" i="33" s="1"/>
  <c r="N141" i="33"/>
  <c r="O141" i="33" s="1"/>
  <c r="P141" i="33" s="1"/>
  <c r="Q141" i="33" s="1"/>
  <c r="R141" i="33" s="1"/>
  <c r="V141" i="33"/>
  <c r="V140" i="32"/>
  <c r="M141" i="32"/>
  <c r="Y139" i="32" a="1"/>
  <c r="Y139" i="32" s="1"/>
  <c r="X141" i="31" a="1"/>
  <c r="X141" i="31" s="1"/>
  <c r="S141" i="31"/>
  <c r="S143" i="30"/>
  <c r="S141" i="29"/>
  <c r="X141" i="29" a="1"/>
  <c r="X141" i="29" s="1"/>
  <c r="Y144" i="28" a="1"/>
  <c r="Y144" i="28" s="1"/>
  <c r="X144" i="28" a="1"/>
  <c r="X144" i="28" s="1"/>
  <c r="W144" i="28" a="1"/>
  <c r="W144" i="28" s="1"/>
  <c r="N145" i="28"/>
  <c r="O145" i="28" s="1"/>
  <c r="P145" i="28" s="1"/>
  <c r="Q145" i="28" s="1"/>
  <c r="R145" i="28" s="1"/>
  <c r="V145" i="28"/>
  <c r="S141" i="27"/>
  <c r="Y141" i="27" a="1"/>
  <c r="Y141" i="27" s="1"/>
  <c r="S141" i="26"/>
  <c r="X141" i="26" a="1"/>
  <c r="X141" i="26" s="1"/>
  <c r="V146" i="25"/>
  <c r="AC105" i="25"/>
  <c r="W145" i="25" a="1"/>
  <c r="W145" i="25" s="1"/>
  <c r="Y145" i="25" a="1"/>
  <c r="Y145" i="25" s="1"/>
  <c r="X145" i="25" a="1"/>
  <c r="X145" i="25" s="1"/>
  <c r="H26" i="24"/>
  <c r="H28" i="24"/>
  <c r="H25" i="24"/>
  <c r="H29" i="24"/>
  <c r="H27" i="24"/>
  <c r="G29" i="24"/>
  <c r="G26" i="24"/>
  <c r="G28" i="24"/>
  <c r="G25" i="24"/>
  <c r="G27" i="24"/>
  <c r="F29" i="24"/>
  <c r="F25" i="24"/>
  <c r="F26" i="24"/>
  <c r="F28" i="24"/>
  <c r="F27" i="24"/>
  <c r="AE105" i="24"/>
  <c r="V144" i="23"/>
  <c r="M145" i="23"/>
  <c r="W143" i="23" a="1"/>
  <c r="W143" i="23" s="1"/>
  <c r="M145" i="39" l="1"/>
  <c r="V144" i="39"/>
  <c r="Y143" i="39" a="1"/>
  <c r="Y143" i="39" s="1"/>
  <c r="W143" i="39" a="1"/>
  <c r="W143" i="39" s="1"/>
  <c r="X143" i="39" a="1"/>
  <c r="X143" i="39" s="1"/>
  <c r="X142" i="38" a="1"/>
  <c r="X142" i="38" s="1"/>
  <c r="W142" i="38" a="1"/>
  <c r="W142" i="38" s="1"/>
  <c r="Y142" i="38" a="1"/>
  <c r="Y142" i="38" s="1"/>
  <c r="N143" i="38"/>
  <c r="O143" i="38" s="1"/>
  <c r="P143" i="38" s="1"/>
  <c r="Q143" i="38" s="1"/>
  <c r="R143" i="38" s="1"/>
  <c r="V143" i="38"/>
  <c r="S143" i="37"/>
  <c r="X143" i="37" a="1"/>
  <c r="X143" i="37" s="1"/>
  <c r="W143" i="37" a="1"/>
  <c r="W143" i="37" s="1"/>
  <c r="AF105" i="36"/>
  <c r="V146" i="35"/>
  <c r="AC105" i="35"/>
  <c r="W145" i="35" a="1"/>
  <c r="W145" i="35" s="1"/>
  <c r="Y145" i="35" a="1"/>
  <c r="Y145" i="35" s="1"/>
  <c r="V146" i="34"/>
  <c r="AC105" i="34"/>
  <c r="W145" i="34" a="1"/>
  <c r="W145" i="34" s="1"/>
  <c r="S141" i="33"/>
  <c r="X141" i="33" a="1"/>
  <c r="X141" i="33" s="1"/>
  <c r="N141" i="32"/>
  <c r="O141" i="32" s="1"/>
  <c r="P141" i="32" s="1"/>
  <c r="Q141" i="32" s="1"/>
  <c r="R141" i="32" s="1"/>
  <c r="V141" i="32"/>
  <c r="Y140" i="32" a="1"/>
  <c r="Y140" i="32" s="1"/>
  <c r="X140" i="32" a="1"/>
  <c r="X140" i="32" s="1"/>
  <c r="W140" i="32" a="1"/>
  <c r="W140" i="32" s="1"/>
  <c r="V142" i="31"/>
  <c r="M143" i="31"/>
  <c r="Y141" i="31" a="1"/>
  <c r="Y141" i="31" s="1"/>
  <c r="W141" i="31" a="1"/>
  <c r="W141" i="31" s="1"/>
  <c r="V144" i="30"/>
  <c r="M145" i="30"/>
  <c r="Y143" i="30" a="1"/>
  <c r="Y143" i="30" s="1"/>
  <c r="X143" i="30" a="1"/>
  <c r="X143" i="30" s="1"/>
  <c r="W143" i="30" a="1"/>
  <c r="W143" i="30" s="1"/>
  <c r="M143" i="29"/>
  <c r="V142" i="29"/>
  <c r="W141" i="29" a="1"/>
  <c r="W141" i="29" s="1"/>
  <c r="Y141" i="29" a="1"/>
  <c r="Y141" i="29" s="1"/>
  <c r="S145" i="28"/>
  <c r="X145" i="28" a="1"/>
  <c r="X145" i="28" s="1"/>
  <c r="Y145" i="28" a="1"/>
  <c r="Y145" i="28" s="1"/>
  <c r="V142" i="27"/>
  <c r="M143" i="27"/>
  <c r="X141" i="27" a="1"/>
  <c r="X141" i="27" s="1"/>
  <c r="W141" i="27" a="1"/>
  <c r="W141" i="27" s="1"/>
  <c r="M143" i="26"/>
  <c r="V142" i="26"/>
  <c r="W141" i="26" a="1"/>
  <c r="W141" i="26" s="1"/>
  <c r="Y141" i="26" a="1"/>
  <c r="Y141" i="26" s="1"/>
  <c r="AD105" i="25"/>
  <c r="AC103" i="25"/>
  <c r="AL105" i="25"/>
  <c r="W146" i="25" a="1"/>
  <c r="W146" i="25" s="1"/>
  <c r="Y146" i="25" a="1"/>
  <c r="Y146" i="25" s="1"/>
  <c r="X146" i="25" a="1"/>
  <c r="X146" i="25" s="1"/>
  <c r="AF105" i="24"/>
  <c r="AG105" i="24" s="1"/>
  <c r="AH105" i="24" s="1"/>
  <c r="N145" i="23"/>
  <c r="O145" i="23" s="1"/>
  <c r="P145" i="23" s="1"/>
  <c r="Q145" i="23" s="1"/>
  <c r="R145" i="23" s="1"/>
  <c r="V145" i="23"/>
  <c r="X144" i="23" a="1"/>
  <c r="X144" i="23" s="1"/>
  <c r="W144" i="23" a="1"/>
  <c r="W144" i="23" s="1"/>
  <c r="Y144" i="23" a="1"/>
  <c r="Y144" i="23" s="1"/>
  <c r="X144" i="39" l="1" a="1"/>
  <c r="X144" i="39" s="1"/>
  <c r="W144" i="39" a="1"/>
  <c r="W144" i="39" s="1"/>
  <c r="Y144" i="39" a="1"/>
  <c r="Y144" i="39" s="1"/>
  <c r="V145" i="39"/>
  <c r="N145" i="39"/>
  <c r="O145" i="39" s="1"/>
  <c r="P145" i="39" s="1"/>
  <c r="Q145" i="39" s="1"/>
  <c r="R145" i="39" s="1"/>
  <c r="S143" i="38"/>
  <c r="X143" i="38" s="1" a="1"/>
  <c r="X143" i="38" s="1"/>
  <c r="M145" i="37"/>
  <c r="V144" i="37"/>
  <c r="Y143" i="37" a="1"/>
  <c r="Y143" i="37" s="1"/>
  <c r="AG105" i="36"/>
  <c r="AL105" i="35"/>
  <c r="AD105" i="35"/>
  <c r="AC103" i="35"/>
  <c r="W146" i="35" a="1"/>
  <c r="W146" i="35" s="1"/>
  <c r="Y146" i="35" a="1"/>
  <c r="Y146" i="35" s="1"/>
  <c r="X146" i="35" a="1"/>
  <c r="X146" i="35" s="1"/>
  <c r="AC103" i="34"/>
  <c r="AL105" i="34"/>
  <c r="AD105" i="34"/>
  <c r="X146" i="34" a="1"/>
  <c r="X146" i="34" s="1"/>
  <c r="Y146" i="34" a="1"/>
  <c r="Y146" i="34" s="1"/>
  <c r="W146" i="34" a="1"/>
  <c r="W146" i="34" s="1"/>
  <c r="M143" i="33"/>
  <c r="V142" i="33"/>
  <c r="W141" i="33" a="1"/>
  <c r="W141" i="33" s="1"/>
  <c r="Y141" i="33" a="1"/>
  <c r="Y141" i="33" s="1"/>
  <c r="S141" i="32"/>
  <c r="V143" i="31"/>
  <c r="N143" i="31"/>
  <c r="O143" i="31" s="1"/>
  <c r="P143" i="31" s="1"/>
  <c r="Q143" i="31" s="1"/>
  <c r="R143" i="31" s="1"/>
  <c r="W142" i="31" a="1"/>
  <c r="W142" i="31" s="1"/>
  <c r="X142" i="31" a="1"/>
  <c r="X142" i="31" s="1"/>
  <c r="Y142" i="31" a="1"/>
  <c r="Y142" i="31" s="1"/>
  <c r="N145" i="30"/>
  <c r="O145" i="30" s="1"/>
  <c r="P145" i="30" s="1"/>
  <c r="Q145" i="30" s="1"/>
  <c r="R145" i="30" s="1"/>
  <c r="V145" i="30"/>
  <c r="X144" i="30" a="1"/>
  <c r="X144" i="30" s="1"/>
  <c r="W144" i="30" a="1"/>
  <c r="W144" i="30" s="1"/>
  <c r="Y144" i="30" a="1"/>
  <c r="Y144" i="30" s="1"/>
  <c r="Y142" i="29" a="1"/>
  <c r="Y142" i="29" s="1"/>
  <c r="X142" i="29" a="1"/>
  <c r="X142" i="29" s="1"/>
  <c r="W142" i="29" a="1"/>
  <c r="W142" i="29" s="1"/>
  <c r="V143" i="29"/>
  <c r="N143" i="29"/>
  <c r="O143" i="29" s="1"/>
  <c r="P143" i="29" s="1"/>
  <c r="Q143" i="29" s="1"/>
  <c r="R143" i="29" s="1"/>
  <c r="V146" i="28"/>
  <c r="AC105" i="28"/>
  <c r="W145" i="28" a="1"/>
  <c r="W145" i="28" s="1"/>
  <c r="V143" i="27"/>
  <c r="N143" i="27"/>
  <c r="O143" i="27" s="1"/>
  <c r="P143" i="27" s="1"/>
  <c r="Q143" i="27" s="1"/>
  <c r="R143" i="27" s="1"/>
  <c r="X142" i="27" a="1"/>
  <c r="X142" i="27" s="1"/>
  <c r="Y142" i="27" a="1"/>
  <c r="Y142" i="27" s="1"/>
  <c r="W142" i="27" a="1"/>
  <c r="W142" i="27" s="1"/>
  <c r="X142" i="26" a="1"/>
  <c r="X142" i="26" s="1"/>
  <c r="Y142" i="26" a="1"/>
  <c r="Y142" i="26" s="1"/>
  <c r="W142" i="26" a="1"/>
  <c r="W142" i="26" s="1"/>
  <c r="N143" i="26"/>
  <c r="O143" i="26" s="1"/>
  <c r="P143" i="26" s="1"/>
  <c r="Q143" i="26" s="1"/>
  <c r="R143" i="26" s="1"/>
  <c r="V143" i="26"/>
  <c r="H26" i="25"/>
  <c r="H28" i="25"/>
  <c r="H29" i="25"/>
  <c r="H25" i="25"/>
  <c r="H27" i="25"/>
  <c r="G26" i="25"/>
  <c r="G29" i="25"/>
  <c r="G28" i="25"/>
  <c r="G25" i="25"/>
  <c r="G27" i="25"/>
  <c r="F29" i="25"/>
  <c r="F28" i="25"/>
  <c r="F25" i="25"/>
  <c r="F26" i="25"/>
  <c r="F27" i="25"/>
  <c r="AE105" i="25"/>
  <c r="AI105" i="24"/>
  <c r="S145" i="23"/>
  <c r="Y145" i="39" l="1" a="1"/>
  <c r="Y145" i="39" s="1"/>
  <c r="S145" i="39"/>
  <c r="X145" i="39" a="1"/>
  <c r="X145" i="39" s="1"/>
  <c r="M145" i="38"/>
  <c r="V144" i="38"/>
  <c r="W143" i="38" a="1"/>
  <c r="W143" i="38" s="1"/>
  <c r="Y143" i="38" a="1"/>
  <c r="Y143" i="38" s="1"/>
  <c r="Y144" i="37" a="1"/>
  <c r="Y144" i="37" s="1"/>
  <c r="W144" i="37" a="1"/>
  <c r="W144" i="37" s="1"/>
  <c r="X144" i="37" a="1"/>
  <c r="X144" i="37" s="1"/>
  <c r="V145" i="37"/>
  <c r="N145" i="37"/>
  <c r="O145" i="37" s="1"/>
  <c r="P145" i="37" s="1"/>
  <c r="Q145" i="37" s="1"/>
  <c r="R145" i="37" s="1"/>
  <c r="AH105" i="36"/>
  <c r="G26" i="35"/>
  <c r="G29" i="35"/>
  <c r="G28" i="35"/>
  <c r="G25" i="35"/>
  <c r="G27" i="35"/>
  <c r="AE105" i="35"/>
  <c r="AF105" i="35" s="1"/>
  <c r="AG105" i="35" s="1"/>
  <c r="AH105" i="35" s="1"/>
  <c r="H26" i="35"/>
  <c r="H29" i="35"/>
  <c r="H25" i="35"/>
  <c r="H28" i="35"/>
  <c r="H27" i="35"/>
  <c r="F28" i="35"/>
  <c r="F25" i="35"/>
  <c r="F27" i="35"/>
  <c r="F26" i="35"/>
  <c r="F29" i="35"/>
  <c r="H26" i="34"/>
  <c r="H28" i="34"/>
  <c r="H25" i="34"/>
  <c r="H29" i="34"/>
  <c r="H27" i="34"/>
  <c r="G26" i="34"/>
  <c r="G28" i="34"/>
  <c r="G29" i="34"/>
  <c r="G25" i="34"/>
  <c r="G27" i="34"/>
  <c r="AE105" i="34"/>
  <c r="AF105" i="34" s="1"/>
  <c r="AG105" i="34" s="1"/>
  <c r="AH105" i="34" s="1"/>
  <c r="F25" i="34"/>
  <c r="F29" i="34"/>
  <c r="F28" i="34"/>
  <c r="F26" i="34"/>
  <c r="F27" i="34"/>
  <c r="Y142" i="33" a="1"/>
  <c r="Y142" i="33" s="1"/>
  <c r="W142" i="33" a="1"/>
  <c r="W142" i="33" s="1"/>
  <c r="X142" i="33" a="1"/>
  <c r="X142" i="33" s="1"/>
  <c r="V143" i="33"/>
  <c r="N143" i="33"/>
  <c r="O143" i="33" s="1"/>
  <c r="P143" i="33" s="1"/>
  <c r="Q143" i="33" s="1"/>
  <c r="R143" i="33" s="1"/>
  <c r="M143" i="32"/>
  <c r="V142" i="32"/>
  <c r="W141" i="32" a="1"/>
  <c r="W141" i="32" s="1"/>
  <c r="X141" i="32" a="1"/>
  <c r="X141" i="32" s="1"/>
  <c r="Y141" i="32" a="1"/>
  <c r="Y141" i="32" s="1"/>
  <c r="S143" i="31"/>
  <c r="X143" i="31" a="1"/>
  <c r="X143" i="31" s="1"/>
  <c r="W143" i="31" a="1"/>
  <c r="W143" i="31" s="1"/>
  <c r="S145" i="30"/>
  <c r="X143" i="29" a="1"/>
  <c r="X143" i="29" s="1"/>
  <c r="S143" i="29"/>
  <c r="AC103" i="28"/>
  <c r="AD105" i="28"/>
  <c r="AL105" i="28"/>
  <c r="Y146" i="28" a="1"/>
  <c r="Y146" i="28" s="1"/>
  <c r="W146" i="28" a="1"/>
  <c r="W146" i="28" s="1"/>
  <c r="X146" i="28" a="1"/>
  <c r="X146" i="28" s="1"/>
  <c r="S143" i="27"/>
  <c r="X143" i="27" a="1"/>
  <c r="X143" i="27" s="1"/>
  <c r="W143" i="27" a="1"/>
  <c r="W143" i="27" s="1"/>
  <c r="Y143" i="27" a="1"/>
  <c r="Y143" i="27" s="1"/>
  <c r="S143" i="26"/>
  <c r="X143" i="26" a="1"/>
  <c r="X143" i="26" s="1"/>
  <c r="AF105" i="25"/>
  <c r="AC107" i="24"/>
  <c r="AL106" i="24"/>
  <c r="AM105" i="24" a="1"/>
  <c r="AM105" i="24" s="1"/>
  <c r="AN105" i="24" a="1"/>
  <c r="AN105" i="24" s="1"/>
  <c r="AO105" i="24" a="1"/>
  <c r="AO105" i="24" s="1"/>
  <c r="V146" i="23"/>
  <c r="AC105" i="23"/>
  <c r="W145" i="23" a="1"/>
  <c r="W145" i="23" s="1"/>
  <c r="X145" i="23" a="1"/>
  <c r="X145" i="23" s="1"/>
  <c r="Y145" i="23" a="1"/>
  <c r="Y145" i="23" s="1"/>
  <c r="AC105" i="39" l="1"/>
  <c r="V146" i="39"/>
  <c r="W145" i="39" a="1"/>
  <c r="W145" i="39" s="1"/>
  <c r="Y144" i="38" a="1"/>
  <c r="Y144" i="38" s="1"/>
  <c r="W144" i="38" a="1"/>
  <c r="W144" i="38" s="1"/>
  <c r="X144" i="38" a="1"/>
  <c r="X144" i="38" s="1"/>
  <c r="V145" i="38"/>
  <c r="N145" i="38"/>
  <c r="O145" i="38" s="1"/>
  <c r="P145" i="38" s="1"/>
  <c r="Q145" i="38" s="1"/>
  <c r="R145" i="38" s="1"/>
  <c r="S145" i="37"/>
  <c r="X145" i="37" a="1"/>
  <c r="X145" i="37" s="1"/>
  <c r="W145" i="37" a="1"/>
  <c r="W145" i="37" s="1"/>
  <c r="AI105" i="36"/>
  <c r="AM105" i="36" a="1"/>
  <c r="AM105" i="36" s="1"/>
  <c r="AI105" i="35"/>
  <c r="AN105" i="35" a="1"/>
  <c r="AN105" i="35" s="1"/>
  <c r="AI105" i="34"/>
  <c r="AN105" i="34" a="1"/>
  <c r="AN105" i="34" s="1"/>
  <c r="S143" i="33"/>
  <c r="W143" i="33" a="1"/>
  <c r="W143" i="33" s="1"/>
  <c r="X142" i="32" a="1"/>
  <c r="X142" i="32" s="1"/>
  <c r="W142" i="32" a="1"/>
  <c r="W142" i="32" s="1"/>
  <c r="Y142" i="32" a="1"/>
  <c r="Y142" i="32" s="1"/>
  <c r="N143" i="32"/>
  <c r="O143" i="32" s="1"/>
  <c r="P143" i="32" s="1"/>
  <c r="Q143" i="32" s="1"/>
  <c r="R143" i="32" s="1"/>
  <c r="V143" i="32"/>
  <c r="V144" i="31"/>
  <c r="M145" i="31"/>
  <c r="Y143" i="31" a="1"/>
  <c r="Y143" i="31" s="1"/>
  <c r="AC105" i="30"/>
  <c r="V146" i="30"/>
  <c r="W145" i="30" a="1"/>
  <c r="W145" i="30" s="1"/>
  <c r="X145" i="30" a="1"/>
  <c r="X145" i="30" s="1"/>
  <c r="Y145" i="30" a="1"/>
  <c r="Y145" i="30" s="1"/>
  <c r="M145" i="29"/>
  <c r="V144" i="29"/>
  <c r="W143" i="29" a="1"/>
  <c r="W143" i="29" s="1"/>
  <c r="Y143" i="29" a="1"/>
  <c r="Y143" i="29" s="1"/>
  <c r="G26" i="28"/>
  <c r="G25" i="28"/>
  <c r="G29" i="28"/>
  <c r="G28" i="28"/>
  <c r="G27" i="28"/>
  <c r="F28" i="28"/>
  <c r="F26" i="28"/>
  <c r="F29" i="28"/>
  <c r="F25" i="28"/>
  <c r="F27" i="28"/>
  <c r="H29" i="28"/>
  <c r="H26" i="28"/>
  <c r="H28" i="28"/>
  <c r="H25" i="28"/>
  <c r="H27" i="28"/>
  <c r="AE105" i="28"/>
  <c r="M145" i="27"/>
  <c r="V144" i="27"/>
  <c r="V144" i="26"/>
  <c r="M145" i="26"/>
  <c r="W143" i="26" a="1"/>
  <c r="W143" i="26" s="1"/>
  <c r="Y143" i="26" a="1"/>
  <c r="Y143" i="26" s="1"/>
  <c r="AG105" i="25"/>
  <c r="AN106" i="24" a="1"/>
  <c r="AN106" i="24" s="1"/>
  <c r="AO106" i="24" a="1"/>
  <c r="AO106" i="24" s="1"/>
  <c r="AM106" i="24" a="1"/>
  <c r="AM106" i="24" s="1"/>
  <c r="AL107" i="24"/>
  <c r="AD107" i="24"/>
  <c r="AE107" i="24" s="1"/>
  <c r="AF107" i="24" s="1"/>
  <c r="AG107" i="24" s="1"/>
  <c r="AH107" i="24" s="1"/>
  <c r="AL105" i="23"/>
  <c r="AD105" i="23"/>
  <c r="AC103" i="23"/>
  <c r="Y146" i="23" a="1"/>
  <c r="Y146" i="23" s="1"/>
  <c r="X146" i="23" a="1"/>
  <c r="X146" i="23" s="1"/>
  <c r="W146" i="23" a="1"/>
  <c r="W146" i="23" s="1"/>
  <c r="Y146" i="39" l="1" a="1"/>
  <c r="Y146" i="39" s="1"/>
  <c r="X146" i="39" a="1"/>
  <c r="X146" i="39" s="1"/>
  <c r="W146" i="39" a="1"/>
  <c r="W146" i="39" s="1"/>
  <c r="AD105" i="39"/>
  <c r="AL105" i="39"/>
  <c r="AC103" i="39"/>
  <c r="S145" i="38"/>
  <c r="W145" i="38" a="1"/>
  <c r="W145" i="38" s="1"/>
  <c r="V146" i="37"/>
  <c r="AC105" i="37"/>
  <c r="Y145" i="37" a="1"/>
  <c r="Y145" i="37" s="1"/>
  <c r="AC107" i="36"/>
  <c r="AL106" i="36"/>
  <c r="AN105" i="36" a="1"/>
  <c r="AN105" i="36" s="1"/>
  <c r="AO105" i="36" a="1"/>
  <c r="AO105" i="36" s="1"/>
  <c r="AL106" i="35"/>
  <c r="AC107" i="35"/>
  <c r="AO105" i="35" a="1"/>
  <c r="AO105" i="35" s="1"/>
  <c r="AM105" i="35" a="1"/>
  <c r="AM105" i="35" s="1"/>
  <c r="AL106" i="34"/>
  <c r="AC107" i="34"/>
  <c r="AO105" i="34" a="1"/>
  <c r="AO105" i="34" s="1"/>
  <c r="AM105" i="34" a="1"/>
  <c r="AM105" i="34" s="1"/>
  <c r="M145" i="33"/>
  <c r="V144" i="33"/>
  <c r="X143" i="33" a="1"/>
  <c r="X143" i="33" s="1"/>
  <c r="Y143" i="33" a="1"/>
  <c r="Y143" i="33" s="1"/>
  <c r="X143" i="32" a="1"/>
  <c r="X143" i="32" s="1"/>
  <c r="S143" i="32"/>
  <c r="N145" i="31"/>
  <c r="O145" i="31" s="1"/>
  <c r="P145" i="31" s="1"/>
  <c r="Q145" i="31" s="1"/>
  <c r="R145" i="31" s="1"/>
  <c r="V145" i="31"/>
  <c r="X144" i="31" a="1"/>
  <c r="X144" i="31" s="1"/>
  <c r="W144" i="31" a="1"/>
  <c r="W144" i="31" s="1"/>
  <c r="Y144" i="31" a="1"/>
  <c r="Y144" i="31" s="1"/>
  <c r="Y146" i="30" a="1"/>
  <c r="Y146" i="30" s="1"/>
  <c r="X146" i="30" a="1"/>
  <c r="X146" i="30" s="1"/>
  <c r="W146" i="30" a="1"/>
  <c r="W146" i="30" s="1"/>
  <c r="AL105" i="30"/>
  <c r="AD105" i="30"/>
  <c r="AC103" i="30"/>
  <c r="Y144" i="29" a="1"/>
  <c r="Y144" i="29" s="1"/>
  <c r="X144" i="29" a="1"/>
  <c r="X144" i="29" s="1"/>
  <c r="W144" i="29" a="1"/>
  <c r="W144" i="29" s="1"/>
  <c r="N145" i="29"/>
  <c r="O145" i="29" s="1"/>
  <c r="P145" i="29" s="1"/>
  <c r="Q145" i="29" s="1"/>
  <c r="R145" i="29" s="1"/>
  <c r="V145" i="29"/>
  <c r="AF105" i="28"/>
  <c r="AG105" i="28" s="1"/>
  <c r="AH105" i="28" s="1"/>
  <c r="Y144" i="27" a="1"/>
  <c r="Y144" i="27" s="1"/>
  <c r="X144" i="27" a="1"/>
  <c r="X144" i="27" s="1"/>
  <c r="W144" i="27" a="1"/>
  <c r="W144" i="27" s="1"/>
  <c r="N145" i="27"/>
  <c r="O145" i="27" s="1"/>
  <c r="P145" i="27" s="1"/>
  <c r="Q145" i="27" s="1"/>
  <c r="R145" i="27" s="1"/>
  <c r="V145" i="27"/>
  <c r="V145" i="26"/>
  <c r="N145" i="26"/>
  <c r="O145" i="26" s="1"/>
  <c r="P145" i="26" s="1"/>
  <c r="Q145" i="26" s="1"/>
  <c r="R145" i="26" s="1"/>
  <c r="Y144" i="26" a="1"/>
  <c r="Y144" i="26" s="1"/>
  <c r="W144" i="26" a="1"/>
  <c r="W144" i="26" s="1"/>
  <c r="X144" i="26" a="1"/>
  <c r="X144" i="26" s="1"/>
  <c r="AH105" i="25"/>
  <c r="AI107" i="24"/>
  <c r="AN107" i="24" s="1" a="1"/>
  <c r="AN107" i="24" s="1"/>
  <c r="AM107" i="24" a="1"/>
  <c r="AM107" i="24" s="1"/>
  <c r="AO107" i="24" a="1"/>
  <c r="AO107" i="24" s="1"/>
  <c r="H29" i="23"/>
  <c r="H25" i="23"/>
  <c r="H26" i="23"/>
  <c r="H28" i="23"/>
  <c r="H27" i="23"/>
  <c r="AE105" i="23"/>
  <c r="F29" i="23"/>
  <c r="F25" i="23"/>
  <c r="F26" i="23"/>
  <c r="F28" i="23"/>
  <c r="F27" i="23"/>
  <c r="G26" i="23"/>
  <c r="G25" i="23"/>
  <c r="G29" i="23"/>
  <c r="G28" i="23"/>
  <c r="G27" i="23"/>
  <c r="AE105" i="39" l="1"/>
  <c r="F28" i="39"/>
  <c r="F25" i="39"/>
  <c r="F26" i="39"/>
  <c r="F29" i="39"/>
  <c r="F27" i="39"/>
  <c r="G26" i="39"/>
  <c r="G25" i="39"/>
  <c r="G28" i="39"/>
  <c r="G29" i="39"/>
  <c r="G27" i="39"/>
  <c r="H26" i="39"/>
  <c r="H25" i="39"/>
  <c r="H29" i="39"/>
  <c r="H27" i="39"/>
  <c r="H28" i="39"/>
  <c r="V146" i="38"/>
  <c r="AC105" i="38"/>
  <c r="X145" i="38" a="1"/>
  <c r="X145" i="38" s="1"/>
  <c r="Y145" i="38" a="1"/>
  <c r="Y145" i="38" s="1"/>
  <c r="AL105" i="37"/>
  <c r="AC103" i="37"/>
  <c r="AD105" i="37"/>
  <c r="Y146" i="37" a="1"/>
  <c r="Y146" i="37" s="1"/>
  <c r="X146" i="37" a="1"/>
  <c r="X146" i="37" s="1"/>
  <c r="W146" i="37" a="1"/>
  <c r="W146" i="37" s="1"/>
  <c r="AN106" i="36" a="1"/>
  <c r="AN106" i="36" s="1"/>
  <c r="AO106" i="36" a="1"/>
  <c r="AO106" i="36" s="1"/>
  <c r="AM106" i="36" a="1"/>
  <c r="AM106" i="36" s="1"/>
  <c r="AL107" i="36"/>
  <c r="AD107" i="36"/>
  <c r="AE107" i="36" s="1"/>
  <c r="AF107" i="36" s="1"/>
  <c r="AG107" i="36" s="1"/>
  <c r="AH107" i="36" s="1"/>
  <c r="AD107" i="35"/>
  <c r="AL107" i="35"/>
  <c r="AM106" i="35" a="1"/>
  <c r="AM106" i="35" s="1"/>
  <c r="AO106" i="35" a="1"/>
  <c r="AO106" i="35" s="1"/>
  <c r="AN106" i="35" a="1"/>
  <c r="AN106" i="35" s="1"/>
  <c r="AD107" i="34"/>
  <c r="AL107" i="34"/>
  <c r="AM106" i="34" a="1"/>
  <c r="AM106" i="34" s="1"/>
  <c r="AO106" i="34" a="1"/>
  <c r="AO106" i="34" s="1"/>
  <c r="AN106" i="34" a="1"/>
  <c r="AN106" i="34" s="1"/>
  <c r="Y144" i="33" a="1"/>
  <c r="Y144" i="33" s="1"/>
  <c r="W144" i="33" a="1"/>
  <c r="W144" i="33" s="1"/>
  <c r="X144" i="33" a="1"/>
  <c r="X144" i="33" s="1"/>
  <c r="N145" i="33"/>
  <c r="O145" i="33" s="1"/>
  <c r="P145" i="33" s="1"/>
  <c r="Q145" i="33" s="1"/>
  <c r="R145" i="33" s="1"/>
  <c r="V145" i="33"/>
  <c r="V144" i="32"/>
  <c r="M145" i="32"/>
  <c r="Y143" i="32" a="1"/>
  <c r="Y143" i="32" s="1"/>
  <c r="W143" i="32" a="1"/>
  <c r="W143" i="32" s="1"/>
  <c r="Y145" i="31" a="1"/>
  <c r="Y145" i="31" s="1"/>
  <c r="W145" i="31" a="1"/>
  <c r="W145" i="31" s="1"/>
  <c r="S145" i="31"/>
  <c r="X145" i="31" a="1"/>
  <c r="X145" i="31" s="1"/>
  <c r="AE105" i="30"/>
  <c r="F29" i="30"/>
  <c r="F25" i="30"/>
  <c r="F26" i="30"/>
  <c r="F28" i="30"/>
  <c r="F27" i="30"/>
  <c r="G26" i="30"/>
  <c r="G29" i="30"/>
  <c r="G28" i="30"/>
  <c r="G25" i="30"/>
  <c r="G27" i="30"/>
  <c r="H29" i="30"/>
  <c r="H26" i="30"/>
  <c r="H25" i="30"/>
  <c r="H28" i="30"/>
  <c r="H27" i="30"/>
  <c r="W145" i="29" a="1"/>
  <c r="W145" i="29" s="1"/>
  <c r="S145" i="29"/>
  <c r="X145" i="29" a="1"/>
  <c r="X145" i="29" s="1"/>
  <c r="AI105" i="28"/>
  <c r="S145" i="27"/>
  <c r="X145" i="26" a="1"/>
  <c r="X145" i="26" s="1"/>
  <c r="S145" i="26"/>
  <c r="W145" i="26" a="1"/>
  <c r="W145" i="26" s="1"/>
  <c r="Y145" i="26" a="1"/>
  <c r="Y145" i="26" s="1"/>
  <c r="AI105" i="25"/>
  <c r="AM105" i="25" a="1"/>
  <c r="AM105" i="25" s="1"/>
  <c r="AC109" i="24"/>
  <c r="AL108" i="24"/>
  <c r="AF105" i="23"/>
  <c r="AF105" i="39" l="1"/>
  <c r="AD105" i="38"/>
  <c r="AL105" i="38"/>
  <c r="AC103" i="38"/>
  <c r="Y146" i="38" a="1"/>
  <c r="Y146" i="38" s="1"/>
  <c r="X146" i="38" a="1"/>
  <c r="X146" i="38" s="1"/>
  <c r="W146" i="38" a="1"/>
  <c r="W146" i="38" s="1"/>
  <c r="F25" i="37"/>
  <c r="F26" i="37"/>
  <c r="F28" i="37"/>
  <c r="F29" i="37"/>
  <c r="F27" i="37"/>
  <c r="G26" i="37"/>
  <c r="G28" i="37"/>
  <c r="G29" i="37"/>
  <c r="G25" i="37"/>
  <c r="G27" i="37"/>
  <c r="H28" i="37"/>
  <c r="H26" i="37"/>
  <c r="H25" i="37"/>
  <c r="H29" i="37"/>
  <c r="H27" i="37"/>
  <c r="AE105" i="37"/>
  <c r="AN107" i="36" a="1"/>
  <c r="AN107" i="36" s="1"/>
  <c r="AI107" i="36"/>
  <c r="AM107" i="36" a="1"/>
  <c r="AM107" i="36" s="1"/>
  <c r="AE107" i="35"/>
  <c r="AF107" i="35" s="1"/>
  <c r="AG107" i="35" s="1"/>
  <c r="AH107" i="35" s="1"/>
  <c r="AE107" i="34"/>
  <c r="AF107" i="34" s="1"/>
  <c r="AG107" i="34" s="1"/>
  <c r="AH107" i="34" s="1"/>
  <c r="S145" i="33"/>
  <c r="Y145" i="33" a="1"/>
  <c r="Y145" i="33" s="1"/>
  <c r="N145" i="32"/>
  <c r="O145" i="32" s="1"/>
  <c r="P145" i="32" s="1"/>
  <c r="Q145" i="32" s="1"/>
  <c r="R145" i="32" s="1"/>
  <c r="V145" i="32"/>
  <c r="X144" i="32" a="1"/>
  <c r="X144" i="32" s="1"/>
  <c r="Y144" i="32" a="1"/>
  <c r="Y144" i="32" s="1"/>
  <c r="W144" i="32" a="1"/>
  <c r="W144" i="32" s="1"/>
  <c r="AC105" i="31"/>
  <c r="V146" i="31"/>
  <c r="AF105" i="30"/>
  <c r="V146" i="29"/>
  <c r="AC105" i="29"/>
  <c r="Y145" i="29" a="1"/>
  <c r="Y145" i="29" s="1"/>
  <c r="AC107" i="28"/>
  <c r="AL106" i="28"/>
  <c r="AM105" i="28" a="1"/>
  <c r="AM105" i="28" s="1"/>
  <c r="AN105" i="28" a="1"/>
  <c r="AN105" i="28" s="1"/>
  <c r="AO105" i="28" a="1"/>
  <c r="AO105" i="28" s="1"/>
  <c r="V146" i="27"/>
  <c r="AC105" i="27"/>
  <c r="X145" i="27" a="1"/>
  <c r="X145" i="27" s="1"/>
  <c r="W145" i="27" a="1"/>
  <c r="W145" i="27" s="1"/>
  <c r="Y145" i="27" a="1"/>
  <c r="Y145" i="27" s="1"/>
  <c r="AC105" i="26"/>
  <c r="V146" i="26"/>
  <c r="AC107" i="25"/>
  <c r="AL106" i="25"/>
  <c r="AO105" i="25" a="1"/>
  <c r="AO105" i="25" s="1"/>
  <c r="AN105" i="25" a="1"/>
  <c r="AN105" i="25" s="1"/>
  <c r="AO108" i="24" a="1"/>
  <c r="AO108" i="24" s="1"/>
  <c r="AN108" i="24" a="1"/>
  <c r="AN108" i="24" s="1"/>
  <c r="AM108" i="24" a="1"/>
  <c r="AM108" i="24" s="1"/>
  <c r="AD109" i="24"/>
  <c r="AE109" i="24" s="1"/>
  <c r="AF109" i="24" s="1"/>
  <c r="AG109" i="24" s="1"/>
  <c r="AH109" i="24" s="1"/>
  <c r="AL109" i="24"/>
  <c r="AG105" i="23"/>
  <c r="AG105" i="39" l="1"/>
  <c r="F25" i="38"/>
  <c r="F26" i="38"/>
  <c r="F29" i="38"/>
  <c r="F28" i="38"/>
  <c r="F27" i="38"/>
  <c r="G26" i="38"/>
  <c r="G29" i="38"/>
  <c r="G25" i="38"/>
  <c r="G28" i="38"/>
  <c r="G27" i="38"/>
  <c r="H26" i="38"/>
  <c r="H29" i="38"/>
  <c r="H25" i="38"/>
  <c r="H28" i="38"/>
  <c r="H27" i="38"/>
  <c r="AE105" i="38"/>
  <c r="AF105" i="37"/>
  <c r="AC109" i="36"/>
  <c r="AL108" i="36"/>
  <c r="AO107" i="36" a="1"/>
  <c r="AO107" i="36" s="1"/>
  <c r="AI107" i="35"/>
  <c r="AN107" i="35" a="1"/>
  <c r="AN107" i="35" s="1"/>
  <c r="AM107" i="35" a="1"/>
  <c r="AM107" i="35" s="1"/>
  <c r="AO107" i="35" a="1"/>
  <c r="AO107" i="35" s="1"/>
  <c r="AI107" i="34"/>
  <c r="AN107" i="34" a="1"/>
  <c r="AN107" i="34" s="1"/>
  <c r="AO107" i="34" a="1"/>
  <c r="AO107" i="34" s="1"/>
  <c r="AM107" i="34" a="1"/>
  <c r="AM107" i="34" s="1"/>
  <c r="V146" i="33"/>
  <c r="AC105" i="33"/>
  <c r="W145" i="33" a="1"/>
  <c r="W145" i="33" s="1"/>
  <c r="X145" i="33" a="1"/>
  <c r="X145" i="33" s="1"/>
  <c r="S145" i="32"/>
  <c r="X145" i="32" a="1"/>
  <c r="X145" i="32" s="1"/>
  <c r="AL105" i="31"/>
  <c r="AC103" i="31"/>
  <c r="AD105" i="31"/>
  <c r="Y146" i="31" a="1"/>
  <c r="Y146" i="31" s="1"/>
  <c r="X146" i="31" a="1"/>
  <c r="X146" i="31" s="1"/>
  <c r="W146" i="31" a="1"/>
  <c r="W146" i="31" s="1"/>
  <c r="AG105" i="30"/>
  <c r="AD105" i="29"/>
  <c r="AC103" i="29"/>
  <c r="AL105" i="29"/>
  <c r="Y146" i="29" a="1"/>
  <c r="Y146" i="29" s="1"/>
  <c r="X146" i="29" a="1"/>
  <c r="X146" i="29" s="1"/>
  <c r="W146" i="29" a="1"/>
  <c r="W146" i="29" s="1"/>
  <c r="AN106" i="28" a="1"/>
  <c r="AN106" i="28" s="1"/>
  <c r="AM106" i="28" a="1"/>
  <c r="AM106" i="28" s="1"/>
  <c r="AO106" i="28" a="1"/>
  <c r="AO106" i="28" s="1"/>
  <c r="AD107" i="28"/>
  <c r="AE107" i="28" s="1"/>
  <c r="AF107" i="28" s="1"/>
  <c r="AG107" i="28" s="1"/>
  <c r="AH107" i="28" s="1"/>
  <c r="AL107" i="28"/>
  <c r="AD105" i="27"/>
  <c r="AL105" i="27"/>
  <c r="AC103" i="27"/>
  <c r="W146" i="27" a="1"/>
  <c r="W146" i="27" s="1"/>
  <c r="Y146" i="27" a="1"/>
  <c r="Y146" i="27" s="1"/>
  <c r="X146" i="27" a="1"/>
  <c r="X146" i="27" s="1"/>
  <c r="Y146" i="26" a="1"/>
  <c r="Y146" i="26" s="1"/>
  <c r="X146" i="26" a="1"/>
  <c r="X146" i="26" s="1"/>
  <c r="W146" i="26" a="1"/>
  <c r="W146" i="26" s="1"/>
  <c r="AC103" i="26"/>
  <c r="AL105" i="26"/>
  <c r="AD105" i="26"/>
  <c r="AM106" i="25" a="1"/>
  <c r="AM106" i="25" s="1"/>
  <c r="AO106" i="25" a="1"/>
  <c r="AO106" i="25" s="1"/>
  <c r="AN106" i="25" a="1"/>
  <c r="AN106" i="25" s="1"/>
  <c r="AL107" i="25"/>
  <c r="AD107" i="25"/>
  <c r="AE107" i="25" s="1"/>
  <c r="AF107" i="25" s="1"/>
  <c r="AG107" i="25" s="1"/>
  <c r="AH107" i="25" s="1"/>
  <c r="AI109" i="24"/>
  <c r="AM109" i="24" s="1" a="1"/>
  <c r="AM109" i="24" s="1"/>
  <c r="AO109" i="24" a="1"/>
  <c r="AO109" i="24" s="1"/>
  <c r="AH105" i="23"/>
  <c r="AH105" i="39" l="1"/>
  <c r="AF105" i="38"/>
  <c r="AG105" i="37"/>
  <c r="AO108" i="36" a="1"/>
  <c r="AO108" i="36" s="1"/>
  <c r="AN108" i="36" a="1"/>
  <c r="AN108" i="36" s="1"/>
  <c r="AM108" i="36" a="1"/>
  <c r="AM108" i="36" s="1"/>
  <c r="AD109" i="36"/>
  <c r="AE109" i="36" s="1"/>
  <c r="AF109" i="36" s="1"/>
  <c r="AG109" i="36" s="1"/>
  <c r="AH109" i="36" s="1"/>
  <c r="AL109" i="36"/>
  <c r="AL108" i="35"/>
  <c r="AC109" i="35"/>
  <c r="AC109" i="34"/>
  <c r="AL108" i="34"/>
  <c r="AC103" i="33"/>
  <c r="AL105" i="33"/>
  <c r="AD105" i="33"/>
  <c r="Y146" i="33" a="1"/>
  <c r="Y146" i="33" s="1"/>
  <c r="X146" i="33" a="1"/>
  <c r="X146" i="33" s="1"/>
  <c r="W146" i="33" a="1"/>
  <c r="W146" i="33" s="1"/>
  <c r="V146" i="32"/>
  <c r="AC105" i="32"/>
  <c r="Y145" i="32" a="1"/>
  <c r="Y145" i="32" s="1"/>
  <c r="W145" i="32" a="1"/>
  <c r="W145" i="32" s="1"/>
  <c r="F25" i="31"/>
  <c r="F26" i="31"/>
  <c r="F29" i="31"/>
  <c r="F28" i="31"/>
  <c r="F27" i="31"/>
  <c r="G26" i="31"/>
  <c r="G25" i="31"/>
  <c r="G28" i="31"/>
  <c r="G29" i="31"/>
  <c r="G27" i="31"/>
  <c r="H28" i="31"/>
  <c r="H25" i="31"/>
  <c r="H26" i="31"/>
  <c r="H29" i="31"/>
  <c r="H27" i="31"/>
  <c r="AE105" i="31"/>
  <c r="AH105" i="30"/>
  <c r="G28" i="29"/>
  <c r="G26" i="29"/>
  <c r="G25" i="29"/>
  <c r="G29" i="29"/>
  <c r="G27" i="29"/>
  <c r="H29" i="29"/>
  <c r="H26" i="29"/>
  <c r="H28" i="29"/>
  <c r="H25" i="29"/>
  <c r="H27" i="29"/>
  <c r="F26" i="29"/>
  <c r="F29" i="29"/>
  <c r="F25" i="29"/>
  <c r="F28" i="29"/>
  <c r="F27" i="29"/>
  <c r="AE105" i="29"/>
  <c r="AF105" i="29" s="1"/>
  <c r="AG105" i="29" s="1"/>
  <c r="AH105" i="29" s="1"/>
  <c r="AI107" i="28"/>
  <c r="AO107" i="28" a="1"/>
  <c r="AO107" i="28" s="1"/>
  <c r="H26" i="27"/>
  <c r="H29" i="27"/>
  <c r="H28" i="27"/>
  <c r="H25" i="27"/>
  <c r="H27" i="27"/>
  <c r="G26" i="27"/>
  <c r="G29" i="27"/>
  <c r="G25" i="27"/>
  <c r="G28" i="27"/>
  <c r="G27" i="27"/>
  <c r="F26" i="27"/>
  <c r="F29" i="27"/>
  <c r="F25" i="27"/>
  <c r="F28" i="27"/>
  <c r="F27" i="27"/>
  <c r="AE105" i="27"/>
  <c r="AE105" i="26"/>
  <c r="F29" i="26"/>
  <c r="F28" i="26"/>
  <c r="F25" i="26"/>
  <c r="F26" i="26"/>
  <c r="F27" i="26"/>
  <c r="G26" i="26"/>
  <c r="G29" i="26"/>
  <c r="G28" i="26"/>
  <c r="G25" i="26"/>
  <c r="G27" i="26"/>
  <c r="H26" i="26"/>
  <c r="H28" i="26"/>
  <c r="H25" i="26"/>
  <c r="H29" i="26"/>
  <c r="H27" i="26"/>
  <c r="AI107" i="25"/>
  <c r="AN107" i="25" a="1"/>
  <c r="AN107" i="25" s="1"/>
  <c r="AL110" i="24"/>
  <c r="AC111" i="24"/>
  <c r="AN109" i="24" a="1"/>
  <c r="AN109" i="24" s="1"/>
  <c r="AI105" i="23"/>
  <c r="AN105" i="23" a="1"/>
  <c r="AN105" i="23" s="1"/>
  <c r="AI105" i="39" l="1"/>
  <c r="AG105" i="38"/>
  <c r="AH105" i="37"/>
  <c r="AI109" i="36"/>
  <c r="AN109" i="36" a="1"/>
  <c r="AN109" i="36" s="1"/>
  <c r="AD109" i="35"/>
  <c r="AE109" i="35" s="1"/>
  <c r="AF109" i="35" s="1"/>
  <c r="AG109" i="35" s="1"/>
  <c r="AH109" i="35" s="1"/>
  <c r="AL109" i="35"/>
  <c r="AN108" i="35" a="1"/>
  <c r="AN108" i="35" s="1"/>
  <c r="AO108" i="35" a="1"/>
  <c r="AO108" i="35" s="1"/>
  <c r="AM108" i="35" a="1"/>
  <c r="AM108" i="35" s="1"/>
  <c r="AN108" i="34" a="1"/>
  <c r="AN108" i="34" s="1"/>
  <c r="AM108" i="34" a="1"/>
  <c r="AM108" i="34" s="1"/>
  <c r="AO108" i="34" a="1"/>
  <c r="AO108" i="34" s="1"/>
  <c r="AD109" i="34"/>
  <c r="AE109" i="34" s="1"/>
  <c r="AF109" i="34" s="1"/>
  <c r="AG109" i="34" s="1"/>
  <c r="AH109" i="34" s="1"/>
  <c r="AL109" i="34"/>
  <c r="F29" i="33"/>
  <c r="F25" i="33"/>
  <c r="F28" i="33"/>
  <c r="F26" i="33"/>
  <c r="F27" i="33"/>
  <c r="G26" i="33"/>
  <c r="G29" i="33"/>
  <c r="G25" i="33"/>
  <c r="G28" i="33"/>
  <c r="G27" i="33"/>
  <c r="H26" i="33"/>
  <c r="H28" i="33"/>
  <c r="H25" i="33"/>
  <c r="H29" i="33"/>
  <c r="H27" i="33"/>
  <c r="AE105" i="33"/>
  <c r="AF105" i="33" s="1"/>
  <c r="AG105" i="33" s="1"/>
  <c r="AH105" i="33" s="1"/>
  <c r="AD105" i="32"/>
  <c r="AC103" i="32"/>
  <c r="AL105" i="32"/>
  <c r="Y146" i="32" a="1"/>
  <c r="Y146" i="32" s="1"/>
  <c r="W146" i="32" a="1"/>
  <c r="W146" i="32" s="1"/>
  <c r="X146" i="32" a="1"/>
  <c r="X146" i="32" s="1"/>
  <c r="AF105" i="31"/>
  <c r="AI105" i="30"/>
  <c r="AN105" i="30" a="1"/>
  <c r="AN105" i="30" s="1"/>
  <c r="AN105" i="29" a="1"/>
  <c r="AN105" i="29" s="1"/>
  <c r="AI105" i="29"/>
  <c r="AO105" i="29" s="1" a="1"/>
  <c r="AO105" i="29" s="1"/>
  <c r="AC109" i="28"/>
  <c r="AL108" i="28"/>
  <c r="AM107" i="28" a="1"/>
  <c r="AM107" i="28" s="1"/>
  <c r="AN107" i="28" a="1"/>
  <c r="AN107" i="28" s="1"/>
  <c r="AF105" i="27"/>
  <c r="AF105" i="26"/>
  <c r="AL108" i="25"/>
  <c r="AC109" i="25"/>
  <c r="AO107" i="25" a="1"/>
  <c r="AO107" i="25" s="1"/>
  <c r="AM107" i="25" a="1"/>
  <c r="AM107" i="25" s="1"/>
  <c r="AN110" i="24" a="1"/>
  <c r="AN110" i="24" s="1"/>
  <c r="AM110" i="24" a="1"/>
  <c r="AM110" i="24" s="1"/>
  <c r="AO110" i="24" a="1"/>
  <c r="AO110" i="24" s="1"/>
  <c r="AL111" i="24"/>
  <c r="AD111" i="24"/>
  <c r="AE111" i="24" s="1"/>
  <c r="AF111" i="24" s="1"/>
  <c r="AG111" i="24" s="1"/>
  <c r="AH111" i="24" s="1"/>
  <c r="AC107" i="23"/>
  <c r="AL106" i="23"/>
  <c r="AM105" i="23" a="1"/>
  <c r="AM105" i="23" s="1"/>
  <c r="AO105" i="23" a="1"/>
  <c r="AO105" i="23" s="1"/>
  <c r="AL106" i="39" l="1"/>
  <c r="AC107" i="39"/>
  <c r="AM105" i="39" a="1"/>
  <c r="AM105" i="39" s="1"/>
  <c r="AO105" i="39" a="1"/>
  <c r="AO105" i="39" s="1"/>
  <c r="AN105" i="39" a="1"/>
  <c r="AN105" i="39" s="1"/>
  <c r="AH105" i="38"/>
  <c r="AI105" i="37"/>
  <c r="AC111" i="36"/>
  <c r="AL110" i="36"/>
  <c r="AM109" i="36" a="1"/>
  <c r="AM109" i="36" s="1"/>
  <c r="AO109" i="36" a="1"/>
  <c r="AO109" i="36" s="1"/>
  <c r="AI109" i="35"/>
  <c r="AN109" i="35" s="1" a="1"/>
  <c r="AN109" i="35" s="1"/>
  <c r="AI109" i="34"/>
  <c r="AN109" i="34" a="1"/>
  <c r="AN109" i="34" s="1"/>
  <c r="AI105" i="33"/>
  <c r="AN105" i="33" a="1"/>
  <c r="AN105" i="33" s="1"/>
  <c r="AM105" i="33" a="1"/>
  <c r="AM105" i="33" s="1"/>
  <c r="H26" i="32"/>
  <c r="H28" i="32"/>
  <c r="H25" i="32"/>
  <c r="H29" i="32"/>
  <c r="H27" i="32"/>
  <c r="G26" i="32"/>
  <c r="G25" i="32"/>
  <c r="G29" i="32"/>
  <c r="G28" i="32"/>
  <c r="G27" i="32"/>
  <c r="F25" i="32"/>
  <c r="F29" i="32"/>
  <c r="F28" i="32"/>
  <c r="F26" i="32"/>
  <c r="F27" i="32"/>
  <c r="AE105" i="32"/>
  <c r="AF105" i="32" s="1"/>
  <c r="AG105" i="32" s="1"/>
  <c r="AH105" i="32" s="1"/>
  <c r="AG105" i="31"/>
  <c r="AL106" i="30"/>
  <c r="AC107" i="30"/>
  <c r="AO105" i="30" a="1"/>
  <c r="AO105" i="30" s="1"/>
  <c r="AM105" i="30" a="1"/>
  <c r="AM105" i="30" s="1"/>
  <c r="AC107" i="29"/>
  <c r="AL106" i="29"/>
  <c r="AM105" i="29" a="1"/>
  <c r="AM105" i="29" s="1"/>
  <c r="AM108" i="28" a="1"/>
  <c r="AM108" i="28" s="1"/>
  <c r="AO108" i="28" a="1"/>
  <c r="AO108" i="28" s="1"/>
  <c r="AN108" i="28" a="1"/>
  <c r="AN108" i="28" s="1"/>
  <c r="AD109" i="28"/>
  <c r="AE109" i="28" s="1"/>
  <c r="AF109" i="28" s="1"/>
  <c r="AG109" i="28" s="1"/>
  <c r="AH109" i="28" s="1"/>
  <c r="AL109" i="28"/>
  <c r="AG105" i="27"/>
  <c r="AH105" i="27" s="1"/>
  <c r="AG105" i="26"/>
  <c r="AD109" i="25"/>
  <c r="AE109" i="25" s="1"/>
  <c r="AF109" i="25" s="1"/>
  <c r="AG109" i="25" s="1"/>
  <c r="AH109" i="25" s="1"/>
  <c r="AL109" i="25"/>
  <c r="AO108" i="25" a="1"/>
  <c r="AO108" i="25" s="1"/>
  <c r="AN108" i="25" a="1"/>
  <c r="AN108" i="25" s="1"/>
  <c r="AM108" i="25" a="1"/>
  <c r="AM108" i="25" s="1"/>
  <c r="AI111" i="24"/>
  <c r="AN111" i="24" a="1"/>
  <c r="AN111" i="24" s="1"/>
  <c r="AO106" i="23" a="1"/>
  <c r="AO106" i="23" s="1"/>
  <c r="AN106" i="23" a="1"/>
  <c r="AN106" i="23" s="1"/>
  <c r="AM106" i="23" a="1"/>
  <c r="AM106" i="23" s="1"/>
  <c r="AD107" i="23"/>
  <c r="AE107" i="23" s="1"/>
  <c r="AF107" i="23" s="1"/>
  <c r="AG107" i="23" s="1"/>
  <c r="AH107" i="23" s="1"/>
  <c r="AL107" i="23"/>
  <c r="AL107" i="39" l="1"/>
  <c r="AD107" i="39"/>
  <c r="AE107" i="39" s="1"/>
  <c r="AF107" i="39" s="1"/>
  <c r="AG107" i="39" s="1"/>
  <c r="AH107" i="39" s="1"/>
  <c r="AN106" i="39" a="1"/>
  <c r="AN106" i="39" s="1"/>
  <c r="AO106" i="39" a="1"/>
  <c r="AO106" i="39" s="1"/>
  <c r="AM106" i="39" a="1"/>
  <c r="AM106" i="39" s="1"/>
  <c r="AI105" i="38"/>
  <c r="AL106" i="37"/>
  <c r="AC107" i="37"/>
  <c r="AM105" i="37" a="1"/>
  <c r="AM105" i="37" s="1"/>
  <c r="AO105" i="37" a="1"/>
  <c r="AO105" i="37" s="1"/>
  <c r="AN105" i="37" a="1"/>
  <c r="AN105" i="37" s="1"/>
  <c r="AM110" i="36" a="1"/>
  <c r="AM110" i="36" s="1"/>
  <c r="AN110" i="36" a="1"/>
  <c r="AN110" i="36" s="1"/>
  <c r="AO110" i="36" a="1"/>
  <c r="AO110" i="36" s="1"/>
  <c r="AD111" i="36"/>
  <c r="AE111" i="36" s="1"/>
  <c r="AF111" i="36" s="1"/>
  <c r="AG111" i="36" s="1"/>
  <c r="AH111" i="36" s="1"/>
  <c r="AL111" i="36"/>
  <c r="AC111" i="35"/>
  <c r="AL110" i="35"/>
  <c r="AM109" i="35" a="1"/>
  <c r="AM109" i="35" s="1"/>
  <c r="AO109" i="35" a="1"/>
  <c r="AO109" i="35" s="1"/>
  <c r="AL110" i="34"/>
  <c r="AC111" i="34"/>
  <c r="AM109" i="34" a="1"/>
  <c r="AM109" i="34" s="1"/>
  <c r="AO109" i="34" a="1"/>
  <c r="AO109" i="34" s="1"/>
  <c r="AC107" i="33"/>
  <c r="AL106" i="33"/>
  <c r="AO105" i="33" a="1"/>
  <c r="AO105" i="33" s="1"/>
  <c r="AM105" i="32" a="1"/>
  <c r="AM105" i="32" s="1"/>
  <c r="AI105" i="32"/>
  <c r="AO105" i="32" a="1"/>
  <c r="AO105" i="32" s="1"/>
  <c r="AH105" i="31"/>
  <c r="AL107" i="30"/>
  <c r="AD107" i="30"/>
  <c r="AE107" i="30" s="1"/>
  <c r="AF107" i="30" s="1"/>
  <c r="AG107" i="30" s="1"/>
  <c r="AH107" i="30" s="1"/>
  <c r="AM106" i="30" a="1"/>
  <c r="AM106" i="30" s="1"/>
  <c r="AN106" i="30" a="1"/>
  <c r="AN106" i="30" s="1"/>
  <c r="AO106" i="30" a="1"/>
  <c r="AO106" i="30" s="1"/>
  <c r="AM106" i="29" a="1"/>
  <c r="AM106" i="29" s="1"/>
  <c r="AN106" i="29" a="1"/>
  <c r="AN106" i="29" s="1"/>
  <c r="AO106" i="29" a="1"/>
  <c r="AO106" i="29" s="1"/>
  <c r="AL107" i="29"/>
  <c r="AD107" i="29"/>
  <c r="AI109" i="28"/>
  <c r="AI105" i="27"/>
  <c r="AN105" i="27" a="1"/>
  <c r="AN105" i="27" s="1"/>
  <c r="AO105" i="27" a="1"/>
  <c r="AO105" i="27" s="1"/>
  <c r="AH105" i="26"/>
  <c r="AI109" i="25"/>
  <c r="AM109" i="25" s="1" a="1"/>
  <c r="AM109" i="25" s="1"/>
  <c r="AN109" i="25" a="1"/>
  <c r="AN109" i="25" s="1"/>
  <c r="AC113" i="24"/>
  <c r="AL112" i="24"/>
  <c r="AO111" i="24" a="1"/>
  <c r="AO111" i="24" s="1"/>
  <c r="AM111" i="24" a="1"/>
  <c r="AM111" i="24" s="1"/>
  <c r="AO107" i="23" a="1"/>
  <c r="AO107" i="23" s="1"/>
  <c r="AN107" i="23" a="1"/>
  <c r="AN107" i="23" s="1"/>
  <c r="AI107" i="23"/>
  <c r="AN107" i="39" l="1" a="1"/>
  <c r="AN107" i="39" s="1"/>
  <c r="AI107" i="39"/>
  <c r="AC107" i="38"/>
  <c r="AL106" i="38"/>
  <c r="AO105" i="38" a="1"/>
  <c r="AO105" i="38" s="1"/>
  <c r="AM105" i="38" a="1"/>
  <c r="AM105" i="38" s="1"/>
  <c r="AN105" i="38" a="1"/>
  <c r="AN105" i="38" s="1"/>
  <c r="AO106" i="37" a="1"/>
  <c r="AO106" i="37" s="1"/>
  <c r="AM106" i="37" a="1"/>
  <c r="AM106" i="37" s="1"/>
  <c r="AN106" i="37" a="1"/>
  <c r="AN106" i="37" s="1"/>
  <c r="AD107" i="37"/>
  <c r="AE107" i="37" s="1"/>
  <c r="AF107" i="37" s="1"/>
  <c r="AG107" i="37" s="1"/>
  <c r="AH107" i="37" s="1"/>
  <c r="AL107" i="37"/>
  <c r="AI111" i="36"/>
  <c r="AN111" i="36" a="1"/>
  <c r="AN111" i="36" s="1"/>
  <c r="AO110" i="35" a="1"/>
  <c r="AO110" i="35" s="1"/>
  <c r="AN110" i="35" a="1"/>
  <c r="AN110" i="35" s="1"/>
  <c r="AM110" i="35" a="1"/>
  <c r="AM110" i="35" s="1"/>
  <c r="AL111" i="35"/>
  <c r="AD111" i="35"/>
  <c r="AE111" i="35" s="1"/>
  <c r="AF111" i="35" s="1"/>
  <c r="AG111" i="35" s="1"/>
  <c r="AH111" i="35" s="1"/>
  <c r="AL111" i="34"/>
  <c r="AD111" i="34"/>
  <c r="AE111" i="34" s="1"/>
  <c r="AF111" i="34" s="1"/>
  <c r="AG111" i="34" s="1"/>
  <c r="AH111" i="34" s="1"/>
  <c r="AO110" i="34" a="1"/>
  <c r="AO110" i="34" s="1"/>
  <c r="AM110" i="34" a="1"/>
  <c r="AM110" i="34" s="1"/>
  <c r="AN110" i="34" a="1"/>
  <c r="AN110" i="34" s="1"/>
  <c r="AO106" i="33" a="1"/>
  <c r="AO106" i="33" s="1"/>
  <c r="AN106" i="33" a="1"/>
  <c r="AN106" i="33" s="1"/>
  <c r="AM106" i="33" a="1"/>
  <c r="AM106" i="33" s="1"/>
  <c r="AL107" i="33"/>
  <c r="AD107" i="33"/>
  <c r="AL106" i="32"/>
  <c r="AC107" i="32"/>
  <c r="AN105" i="32" a="1"/>
  <c r="AN105" i="32" s="1"/>
  <c r="AI105" i="31"/>
  <c r="AO105" i="31" s="1" a="1"/>
  <c r="AO105" i="31" s="1"/>
  <c r="AI107" i="30"/>
  <c r="AE107" i="29"/>
  <c r="AL110" i="28"/>
  <c r="AC111" i="28"/>
  <c r="AN109" i="28" a="1"/>
  <c r="AN109" i="28" s="1"/>
  <c r="AO109" i="28" a="1"/>
  <c r="AO109" i="28" s="1"/>
  <c r="AM109" i="28" a="1"/>
  <c r="AM109" i="28" s="1"/>
  <c r="AL106" i="27"/>
  <c r="AC107" i="27"/>
  <c r="AM105" i="27" a="1"/>
  <c r="AM105" i="27" s="1"/>
  <c r="AI105" i="26"/>
  <c r="AN105" i="26" a="1"/>
  <c r="AN105" i="26" s="1"/>
  <c r="AC111" i="25"/>
  <c r="AL110" i="25"/>
  <c r="AO109" i="25" a="1"/>
  <c r="AO109" i="25" s="1"/>
  <c r="AD113" i="24"/>
  <c r="AE113" i="24" s="1"/>
  <c r="AF113" i="24" s="1"/>
  <c r="AG113" i="24" s="1"/>
  <c r="AH113" i="24" s="1"/>
  <c r="AL113" i="24"/>
  <c r="AO112" i="24" a="1"/>
  <c r="AO112" i="24" s="1"/>
  <c r="AN112" i="24" a="1"/>
  <c r="AN112" i="24" s="1"/>
  <c r="AM112" i="24" a="1"/>
  <c r="AM112" i="24" s="1"/>
  <c r="AL108" i="23"/>
  <c r="AC109" i="23"/>
  <c r="AM107" i="23" a="1"/>
  <c r="AM107" i="23" s="1"/>
  <c r="AC109" i="39" l="1"/>
  <c r="AL108" i="39"/>
  <c r="AO107" i="39" a="1"/>
  <c r="AO107" i="39" s="1"/>
  <c r="AM107" i="39" a="1"/>
  <c r="AM107" i="39" s="1"/>
  <c r="AM106" i="38" a="1"/>
  <c r="AM106" i="38" s="1"/>
  <c r="AO106" i="38" a="1"/>
  <c r="AO106" i="38" s="1"/>
  <c r="AN106" i="38" a="1"/>
  <c r="AN106" i="38" s="1"/>
  <c r="AD107" i="38"/>
  <c r="AE107" i="38" s="1"/>
  <c r="AF107" i="38" s="1"/>
  <c r="AG107" i="38" s="1"/>
  <c r="AH107" i="38" s="1"/>
  <c r="AL107" i="38"/>
  <c r="AI107" i="37"/>
  <c r="AN107" i="37" a="1"/>
  <c r="AN107" i="37" s="1"/>
  <c r="AM107" i="37" a="1"/>
  <c r="AM107" i="37" s="1"/>
  <c r="AO107" i="37" a="1"/>
  <c r="AO107" i="37" s="1"/>
  <c r="AL112" i="36"/>
  <c r="AC113" i="36"/>
  <c r="AO111" i="36" a="1"/>
  <c r="AO111" i="36" s="1"/>
  <c r="AM111" i="36" a="1"/>
  <c r="AM111" i="36" s="1"/>
  <c r="AI111" i="35"/>
  <c r="AO111" i="35" a="1"/>
  <c r="AO111" i="35" s="1"/>
  <c r="AI111" i="34"/>
  <c r="AM111" i="34" a="1"/>
  <c r="AM111" i="34" s="1"/>
  <c r="AE107" i="33"/>
  <c r="AD107" i="32"/>
  <c r="AL107" i="32"/>
  <c r="AM106" i="32" a="1"/>
  <c r="AM106" i="32" s="1"/>
  <c r="AO106" i="32" a="1"/>
  <c r="AO106" i="32" s="1"/>
  <c r="AN106" i="32" a="1"/>
  <c r="AN106" i="32" s="1"/>
  <c r="AC107" i="31"/>
  <c r="AL106" i="31"/>
  <c r="AN105" i="31" a="1"/>
  <c r="AN105" i="31" s="1"/>
  <c r="AM105" i="31" a="1"/>
  <c r="AM105" i="31" s="1"/>
  <c r="AC109" i="30"/>
  <c r="AL108" i="30"/>
  <c r="AO107" i="30" a="1"/>
  <c r="AO107" i="30" s="1"/>
  <c r="AN107" i="30" a="1"/>
  <c r="AN107" i="30" s="1"/>
  <c r="AM107" i="30" a="1"/>
  <c r="AM107" i="30" s="1"/>
  <c r="AF107" i="29"/>
  <c r="AL111" i="28"/>
  <c r="AD111" i="28"/>
  <c r="AE111" i="28" s="1"/>
  <c r="AF111" i="28" s="1"/>
  <c r="AG111" i="28" s="1"/>
  <c r="AH111" i="28" s="1"/>
  <c r="AO110" i="28" a="1"/>
  <c r="AO110" i="28" s="1"/>
  <c r="AN110" i="28" a="1"/>
  <c r="AN110" i="28" s="1"/>
  <c r="AM110" i="28" a="1"/>
  <c r="AM110" i="28" s="1"/>
  <c r="AD107" i="27"/>
  <c r="AL107" i="27"/>
  <c r="AN106" i="27" a="1"/>
  <c r="AN106" i="27" s="1"/>
  <c r="AO106" i="27" a="1"/>
  <c r="AO106" i="27" s="1"/>
  <c r="AM106" i="27" a="1"/>
  <c r="AM106" i="27" s="1"/>
  <c r="AL106" i="26"/>
  <c r="AC107" i="26"/>
  <c r="AO105" i="26" a="1"/>
  <c r="AO105" i="26" s="1"/>
  <c r="AM105" i="26" a="1"/>
  <c r="AM105" i="26" s="1"/>
  <c r="AM110" i="25" a="1"/>
  <c r="AM110" i="25" s="1"/>
  <c r="AO110" i="25" a="1"/>
  <c r="AO110" i="25" s="1"/>
  <c r="AN110" i="25" a="1"/>
  <c r="AN110" i="25" s="1"/>
  <c r="AL111" i="25"/>
  <c r="AD111" i="25"/>
  <c r="AE111" i="25" s="1"/>
  <c r="AF111" i="25" s="1"/>
  <c r="AG111" i="25" s="1"/>
  <c r="AH111" i="25" s="1"/>
  <c r="AI113" i="24"/>
  <c r="AM113" i="24" a="1"/>
  <c r="AM113" i="24" s="1"/>
  <c r="AD109" i="23"/>
  <c r="AE109" i="23" s="1"/>
  <c r="AF109" i="23" s="1"/>
  <c r="AG109" i="23" s="1"/>
  <c r="AH109" i="23" s="1"/>
  <c r="AL109" i="23"/>
  <c r="AO108" i="23" a="1"/>
  <c r="AO108" i="23" s="1"/>
  <c r="AM108" i="23" a="1"/>
  <c r="AM108" i="23" s="1"/>
  <c r="AN108" i="23" a="1"/>
  <c r="AN108" i="23" s="1"/>
  <c r="AO108" i="39" l="1" a="1"/>
  <c r="AO108" i="39" s="1"/>
  <c r="AM108" i="39" a="1"/>
  <c r="AM108" i="39" s="1"/>
  <c r="AN108" i="39" a="1"/>
  <c r="AN108" i="39" s="1"/>
  <c r="AD109" i="39"/>
  <c r="AE109" i="39" s="1"/>
  <c r="AF109" i="39" s="1"/>
  <c r="AG109" i="39" s="1"/>
  <c r="AH109" i="39" s="1"/>
  <c r="AL109" i="39"/>
  <c r="AI107" i="38"/>
  <c r="AO107" i="38" a="1"/>
  <c r="AO107" i="38" s="1"/>
  <c r="AL108" i="37"/>
  <c r="AC109" i="37"/>
  <c r="AL113" i="36"/>
  <c r="AD113" i="36"/>
  <c r="AE113" i="36" s="1"/>
  <c r="AF113" i="36" s="1"/>
  <c r="AG113" i="36" s="1"/>
  <c r="AH113" i="36" s="1"/>
  <c r="AO112" i="36" a="1"/>
  <c r="AO112" i="36" s="1"/>
  <c r="AM112" i="36" a="1"/>
  <c r="AM112" i="36" s="1"/>
  <c r="AN112" i="36" a="1"/>
  <c r="AN112" i="36" s="1"/>
  <c r="AL112" i="35"/>
  <c r="AC113" i="35"/>
  <c r="AN111" i="35" a="1"/>
  <c r="AN111" i="35" s="1"/>
  <c r="AM111" i="35" a="1"/>
  <c r="AM111" i="35" s="1"/>
  <c r="AC113" i="34"/>
  <c r="AL112" i="34"/>
  <c r="AO111" i="34" a="1"/>
  <c r="AO111" i="34" s="1"/>
  <c r="AN111" i="34" a="1"/>
  <c r="AN111" i="34" s="1"/>
  <c r="AF107" i="33"/>
  <c r="AE107" i="32"/>
  <c r="AN106" i="31" a="1"/>
  <c r="AN106" i="31" s="1"/>
  <c r="AO106" i="31" a="1"/>
  <c r="AO106" i="31" s="1"/>
  <c r="AM106" i="31" a="1"/>
  <c r="AM106" i="31" s="1"/>
  <c r="AL107" i="31"/>
  <c r="AD107" i="31"/>
  <c r="AE107" i="31" s="1"/>
  <c r="AF107" i="31" s="1"/>
  <c r="AG107" i="31" s="1"/>
  <c r="AH107" i="31" s="1"/>
  <c r="AM108" i="30" a="1"/>
  <c r="AM108" i="30" s="1"/>
  <c r="AO108" i="30" a="1"/>
  <c r="AO108" i="30" s="1"/>
  <c r="AN108" i="30" a="1"/>
  <c r="AN108" i="30" s="1"/>
  <c r="AD109" i="30"/>
  <c r="AE109" i="30" s="1"/>
  <c r="AF109" i="30" s="1"/>
  <c r="AG109" i="30" s="1"/>
  <c r="AH109" i="30" s="1"/>
  <c r="AL109" i="30"/>
  <c r="AG107" i="29"/>
  <c r="AI111" i="28"/>
  <c r="AN111" i="28" a="1"/>
  <c r="AN111" i="28" s="1"/>
  <c r="AE107" i="27"/>
  <c r="AF107" i="27" s="1"/>
  <c r="AG107" i="27" s="1"/>
  <c r="AH107" i="27" s="1"/>
  <c r="AL107" i="26"/>
  <c r="AD107" i="26"/>
  <c r="AE107" i="26" s="1"/>
  <c r="AF107" i="26" s="1"/>
  <c r="AG107" i="26" s="1"/>
  <c r="AH107" i="26" s="1"/>
  <c r="AM106" i="26" a="1"/>
  <c r="AM106" i="26" s="1"/>
  <c r="AN106" i="26" a="1"/>
  <c r="AN106" i="26" s="1"/>
  <c r="AO106" i="26" a="1"/>
  <c r="AO106" i="26" s="1"/>
  <c r="AI111" i="25"/>
  <c r="AL114" i="24"/>
  <c r="AC115" i="24"/>
  <c r="AN113" i="24" a="1"/>
  <c r="AN113" i="24" s="1"/>
  <c r="AO113" i="24" a="1"/>
  <c r="AO113" i="24" s="1"/>
  <c r="AI109" i="23"/>
  <c r="AI109" i="39" l="1"/>
  <c r="AL108" i="38"/>
  <c r="AC109" i="38"/>
  <c r="AN107" i="38" a="1"/>
  <c r="AN107" i="38" s="1"/>
  <c r="AM107" i="38" a="1"/>
  <c r="AM107" i="38" s="1"/>
  <c r="AD109" i="37"/>
  <c r="AE109" i="37" s="1"/>
  <c r="AF109" i="37" s="1"/>
  <c r="AG109" i="37" s="1"/>
  <c r="AH109" i="37" s="1"/>
  <c r="AL109" i="37"/>
  <c r="AM108" i="37" a="1"/>
  <c r="AM108" i="37" s="1"/>
  <c r="AO108" i="37" a="1"/>
  <c r="AO108" i="37" s="1"/>
  <c r="AN108" i="37" a="1"/>
  <c r="AN108" i="37" s="1"/>
  <c r="AI113" i="36"/>
  <c r="AN113" i="36" a="1"/>
  <c r="AN113" i="36" s="1"/>
  <c r="AL113" i="35"/>
  <c r="AD113" i="35"/>
  <c r="AE113" i="35" s="1"/>
  <c r="AF113" i="35" s="1"/>
  <c r="AG113" i="35" s="1"/>
  <c r="AH113" i="35" s="1"/>
  <c r="AO112" i="35" a="1"/>
  <c r="AO112" i="35" s="1"/>
  <c r="AN112" i="35" a="1"/>
  <c r="AN112" i="35" s="1"/>
  <c r="AM112" i="35" a="1"/>
  <c r="AM112" i="35" s="1"/>
  <c r="AN112" i="34" a="1"/>
  <c r="AN112" i="34" s="1"/>
  <c r="AM112" i="34" a="1"/>
  <c r="AM112" i="34" s="1"/>
  <c r="AO112" i="34" a="1"/>
  <c r="AO112" i="34" s="1"/>
  <c r="AD113" i="34"/>
  <c r="AE113" i="34" s="1"/>
  <c r="AF113" i="34" s="1"/>
  <c r="AG113" i="34" s="1"/>
  <c r="AH113" i="34" s="1"/>
  <c r="AL113" i="34"/>
  <c r="AG107" i="33"/>
  <c r="AF107" i="32"/>
  <c r="AO107" i="31" a="1"/>
  <c r="AO107" i="31" s="1"/>
  <c r="AN107" i="31" a="1"/>
  <c r="AN107" i="31" s="1"/>
  <c r="AI107" i="31"/>
  <c r="AI109" i="30"/>
  <c r="AN109" i="30" a="1"/>
  <c r="AN109" i="30" s="1"/>
  <c r="AH107" i="29"/>
  <c r="AC113" i="28"/>
  <c r="AL112" i="28"/>
  <c r="AO111" i="28" a="1"/>
  <c r="AO111" i="28" s="1"/>
  <c r="AM111" i="28" a="1"/>
  <c r="AM111" i="28" s="1"/>
  <c r="AI107" i="27"/>
  <c r="AN107" i="27" s="1" a="1"/>
  <c r="AN107" i="27" s="1"/>
  <c r="AI107" i="26"/>
  <c r="AO107" i="26" s="1" a="1"/>
  <c r="AO107" i="26" s="1"/>
  <c r="AL112" i="25"/>
  <c r="AC113" i="25"/>
  <c r="AN111" i="25" a="1"/>
  <c r="AN111" i="25" s="1"/>
  <c r="AO111" i="25" a="1"/>
  <c r="AO111" i="25" s="1"/>
  <c r="AM111" i="25" a="1"/>
  <c r="AM111" i="25" s="1"/>
  <c r="AM114" i="24" a="1"/>
  <c r="AM114" i="24" s="1"/>
  <c r="AO114" i="24" a="1"/>
  <c r="AO114" i="24" s="1"/>
  <c r="AN114" i="24" a="1"/>
  <c r="AN114" i="24" s="1"/>
  <c r="AD115" i="24"/>
  <c r="AE115" i="24" s="1"/>
  <c r="AF115" i="24" s="1"/>
  <c r="AG115" i="24" s="1"/>
  <c r="AH115" i="24" s="1"/>
  <c r="AL115" i="24"/>
  <c r="AC111" i="23"/>
  <c r="AL110" i="23"/>
  <c r="AN109" i="23" a="1"/>
  <c r="AN109" i="23" s="1"/>
  <c r="AM109" i="23" a="1"/>
  <c r="AM109" i="23" s="1"/>
  <c r="AO109" i="23" a="1"/>
  <c r="AO109" i="23" s="1"/>
  <c r="AL110" i="39" l="1"/>
  <c r="AC111" i="39"/>
  <c r="AO109" i="39" a="1"/>
  <c r="AO109" i="39" s="1"/>
  <c r="AM109" i="39" a="1"/>
  <c r="AM109" i="39" s="1"/>
  <c r="AN109" i="39" a="1"/>
  <c r="AN109" i="39" s="1"/>
  <c r="AD109" i="38"/>
  <c r="AE109" i="38" s="1"/>
  <c r="AF109" i="38" s="1"/>
  <c r="AG109" i="38" s="1"/>
  <c r="AH109" i="38" s="1"/>
  <c r="AL109" i="38"/>
  <c r="AO108" i="38" a="1"/>
  <c r="AO108" i="38" s="1"/>
  <c r="AN108" i="38" a="1"/>
  <c r="AN108" i="38" s="1"/>
  <c r="AM108" i="38" a="1"/>
  <c r="AM108" i="38" s="1"/>
  <c r="AI109" i="37"/>
  <c r="AC115" i="36"/>
  <c r="AL114" i="36"/>
  <c r="AO113" i="36" a="1"/>
  <c r="AO113" i="36" s="1"/>
  <c r="AM113" i="36" a="1"/>
  <c r="AM113" i="36" s="1"/>
  <c r="AI113" i="35"/>
  <c r="AN113" i="35" a="1"/>
  <c r="AN113" i="35" s="1"/>
  <c r="AM113" i="35" a="1"/>
  <c r="AM113" i="35" s="1"/>
  <c r="AI113" i="34"/>
  <c r="AN113" i="34" a="1"/>
  <c r="AN113" i="34" s="1"/>
  <c r="AO113" i="34" a="1"/>
  <c r="AO113" i="34" s="1"/>
  <c r="AH107" i="33"/>
  <c r="AG107" i="32"/>
  <c r="AL108" i="31"/>
  <c r="AC109" i="31"/>
  <c r="AM107" i="31" a="1"/>
  <c r="AM107" i="31" s="1"/>
  <c r="AL110" i="30"/>
  <c r="AC111" i="30"/>
  <c r="AM109" i="30" a="1"/>
  <c r="AM109" i="30" s="1"/>
  <c r="AO109" i="30" a="1"/>
  <c r="AO109" i="30" s="1"/>
  <c r="AN107" i="29" a="1"/>
  <c r="AN107" i="29" s="1"/>
  <c r="AI107" i="29"/>
  <c r="AM107" i="29" a="1"/>
  <c r="AM107" i="29" s="1"/>
  <c r="AO112" i="28" a="1"/>
  <c r="AO112" i="28" s="1"/>
  <c r="AM112" i="28" a="1"/>
  <c r="AM112" i="28" s="1"/>
  <c r="AN112" i="28" a="1"/>
  <c r="AN112" i="28" s="1"/>
  <c r="AL113" i="28"/>
  <c r="AD113" i="28"/>
  <c r="AE113" i="28" s="1"/>
  <c r="AF113" i="28" s="1"/>
  <c r="AG113" i="28" s="1"/>
  <c r="AH113" i="28" s="1"/>
  <c r="AL108" i="27"/>
  <c r="AC109" i="27"/>
  <c r="AO107" i="27" a="1"/>
  <c r="AO107" i="27" s="1"/>
  <c r="AM107" i="27" a="1"/>
  <c r="AM107" i="27" s="1"/>
  <c r="AN107" i="26" a="1"/>
  <c r="AN107" i="26" s="1"/>
  <c r="AL108" i="26"/>
  <c r="AC109" i="26"/>
  <c r="AM107" i="26" a="1"/>
  <c r="AM107" i="26" s="1"/>
  <c r="AD113" i="25"/>
  <c r="AE113" i="25" s="1"/>
  <c r="AF113" i="25" s="1"/>
  <c r="AG113" i="25" s="1"/>
  <c r="AH113" i="25" s="1"/>
  <c r="AL113" i="25"/>
  <c r="AM112" i="25" a="1"/>
  <c r="AM112" i="25" s="1"/>
  <c r="AN112" i="25" a="1"/>
  <c r="AN112" i="25" s="1"/>
  <c r="AO112" i="25" a="1"/>
  <c r="AO112" i="25" s="1"/>
  <c r="AI115" i="24"/>
  <c r="AN115" i="24" a="1"/>
  <c r="AN115" i="24" s="1"/>
  <c r="AO110" i="23" a="1"/>
  <c r="AO110" i="23" s="1"/>
  <c r="AN110" i="23" a="1"/>
  <c r="AN110" i="23" s="1"/>
  <c r="AM110" i="23" a="1"/>
  <c r="AM110" i="23" s="1"/>
  <c r="AD111" i="23"/>
  <c r="AE111" i="23" s="1"/>
  <c r="AF111" i="23" s="1"/>
  <c r="AG111" i="23" s="1"/>
  <c r="AH111" i="23" s="1"/>
  <c r="AL111" i="23"/>
  <c r="AL111" i="39" l="1"/>
  <c r="AD111" i="39"/>
  <c r="AE111" i="39" s="1"/>
  <c r="AF111" i="39" s="1"/>
  <c r="AG111" i="39" s="1"/>
  <c r="AH111" i="39" s="1"/>
  <c r="AN110" i="39" a="1"/>
  <c r="AN110" i="39" s="1"/>
  <c r="AM110" i="39" a="1"/>
  <c r="AM110" i="39" s="1"/>
  <c r="AO110" i="39" a="1"/>
  <c r="AO110" i="39" s="1"/>
  <c r="AI109" i="38"/>
  <c r="AN109" i="38" a="1"/>
  <c r="AN109" i="38" s="1"/>
  <c r="AL110" i="37"/>
  <c r="AC111" i="37"/>
  <c r="AO109" i="37" a="1"/>
  <c r="AO109" i="37" s="1"/>
  <c r="AM109" i="37" a="1"/>
  <c r="AM109" i="37" s="1"/>
  <c r="AN109" i="37" a="1"/>
  <c r="AN109" i="37" s="1"/>
  <c r="AN114" i="36" a="1"/>
  <c r="AN114" i="36" s="1"/>
  <c r="AO114" i="36" a="1"/>
  <c r="AO114" i="36" s="1"/>
  <c r="AM114" i="36" a="1"/>
  <c r="AM114" i="36" s="1"/>
  <c r="AD115" i="36"/>
  <c r="AE115" i="36" s="1"/>
  <c r="AF115" i="36" s="1"/>
  <c r="AG115" i="36" s="1"/>
  <c r="AH115" i="36" s="1"/>
  <c r="AL115" i="36"/>
  <c r="AL114" i="35"/>
  <c r="AC115" i="35"/>
  <c r="AO113" i="35" a="1"/>
  <c r="AO113" i="35" s="1"/>
  <c r="AL114" i="34"/>
  <c r="AC115" i="34"/>
  <c r="AM113" i="34" a="1"/>
  <c r="AM113" i="34" s="1"/>
  <c r="AI107" i="33"/>
  <c r="AH107" i="32"/>
  <c r="AD109" i="31"/>
  <c r="AE109" i="31" s="1"/>
  <c r="AF109" i="31" s="1"/>
  <c r="AG109" i="31" s="1"/>
  <c r="AH109" i="31" s="1"/>
  <c r="AL109" i="31"/>
  <c r="AM108" i="31" a="1"/>
  <c r="AM108" i="31" s="1"/>
  <c r="AO108" i="31" a="1"/>
  <c r="AO108" i="31" s="1"/>
  <c r="AN108" i="31" a="1"/>
  <c r="AN108" i="31" s="1"/>
  <c r="AD111" i="30"/>
  <c r="AE111" i="30" s="1"/>
  <c r="AF111" i="30" s="1"/>
  <c r="AG111" i="30" s="1"/>
  <c r="AH111" i="30" s="1"/>
  <c r="AL111" i="30"/>
  <c r="AM110" i="30" a="1"/>
  <c r="AM110" i="30" s="1"/>
  <c r="AO110" i="30" a="1"/>
  <c r="AO110" i="30" s="1"/>
  <c r="AN110" i="30" a="1"/>
  <c r="AN110" i="30" s="1"/>
  <c r="AL108" i="29"/>
  <c r="AC109" i="29"/>
  <c r="AO107" i="29" a="1"/>
  <c r="AO107" i="29" s="1"/>
  <c r="AN113" i="28" a="1"/>
  <c r="AN113" i="28" s="1"/>
  <c r="AI113" i="28"/>
  <c r="AD109" i="27"/>
  <c r="AE109" i="27" s="1"/>
  <c r="AF109" i="27" s="1"/>
  <c r="AG109" i="27" s="1"/>
  <c r="AH109" i="27" s="1"/>
  <c r="AL109" i="27"/>
  <c r="AN108" i="27" a="1"/>
  <c r="AN108" i="27" s="1"/>
  <c r="AO108" i="27" a="1"/>
  <c r="AO108" i="27" s="1"/>
  <c r="AM108" i="27" a="1"/>
  <c r="AM108" i="27" s="1"/>
  <c r="AD109" i="26"/>
  <c r="AE109" i="26" s="1"/>
  <c r="AF109" i="26" s="1"/>
  <c r="AG109" i="26" s="1"/>
  <c r="AH109" i="26" s="1"/>
  <c r="AL109" i="26"/>
  <c r="AO108" i="26" a="1"/>
  <c r="AO108" i="26" s="1"/>
  <c r="AM108" i="26" a="1"/>
  <c r="AM108" i="26" s="1"/>
  <c r="AN108" i="26" a="1"/>
  <c r="AN108" i="26" s="1"/>
  <c r="AI113" i="25"/>
  <c r="AC117" i="24"/>
  <c r="AL116" i="24"/>
  <c r="AM115" i="24" a="1"/>
  <c r="AM115" i="24" s="1"/>
  <c r="AO115" i="24" a="1"/>
  <c r="AO115" i="24" s="1"/>
  <c r="AI111" i="23"/>
  <c r="AN111" i="23" a="1"/>
  <c r="AN111" i="23" s="1"/>
  <c r="AI111" i="39" l="1"/>
  <c r="AL110" i="38"/>
  <c r="AC111" i="38"/>
  <c r="AM109" i="38" a="1"/>
  <c r="AM109" i="38" s="1"/>
  <c r="AO109" i="38" a="1"/>
  <c r="AO109" i="38" s="1"/>
  <c r="AL111" i="37"/>
  <c r="AD111" i="37"/>
  <c r="AE111" i="37" s="1"/>
  <c r="AF111" i="37" s="1"/>
  <c r="AG111" i="37" s="1"/>
  <c r="AH111" i="37" s="1"/>
  <c r="AM110" i="37" a="1"/>
  <c r="AM110" i="37" s="1"/>
  <c r="AN110" i="37" a="1"/>
  <c r="AN110" i="37" s="1"/>
  <c r="AO110" i="37" a="1"/>
  <c r="AO110" i="37" s="1"/>
  <c r="AI115" i="36"/>
  <c r="AO115" i="36" a="1"/>
  <c r="AO115" i="36" s="1"/>
  <c r="AL115" i="35"/>
  <c r="AD115" i="35"/>
  <c r="AE115" i="35" s="1"/>
  <c r="AF115" i="35" s="1"/>
  <c r="AG115" i="35" s="1"/>
  <c r="AH115" i="35" s="1"/>
  <c r="AN114" i="35" a="1"/>
  <c r="AN114" i="35" s="1"/>
  <c r="AO114" i="35" a="1"/>
  <c r="AO114" i="35" s="1"/>
  <c r="AM114" i="35" a="1"/>
  <c r="AM114" i="35" s="1"/>
  <c r="AD115" i="34"/>
  <c r="AE115" i="34" s="1"/>
  <c r="AF115" i="34" s="1"/>
  <c r="AG115" i="34" s="1"/>
  <c r="AH115" i="34" s="1"/>
  <c r="AL115" i="34"/>
  <c r="AO114" i="34" a="1"/>
  <c r="AO114" i="34" s="1"/>
  <c r="AM114" i="34" a="1"/>
  <c r="AM114" i="34" s="1"/>
  <c r="AN114" i="34" a="1"/>
  <c r="AN114" i="34" s="1"/>
  <c r="AL108" i="33"/>
  <c r="AC109" i="33"/>
  <c r="AO107" i="33" a="1"/>
  <c r="AO107" i="33" s="1"/>
  <c r="AM107" i="33" a="1"/>
  <c r="AM107" i="33" s="1"/>
  <c r="AN107" i="33" a="1"/>
  <c r="AN107" i="33" s="1"/>
  <c r="AI107" i="32"/>
  <c r="AN109" i="31" a="1"/>
  <c r="AN109" i="31" s="1"/>
  <c r="AI109" i="31"/>
  <c r="AI111" i="30"/>
  <c r="AN111" i="30" a="1"/>
  <c r="AN111" i="30" s="1"/>
  <c r="AL109" i="29"/>
  <c r="AD109" i="29"/>
  <c r="AE109" i="29" s="1"/>
  <c r="AF109" i="29" s="1"/>
  <c r="AG109" i="29" s="1"/>
  <c r="AH109" i="29" s="1"/>
  <c r="AO108" i="29" a="1"/>
  <c r="AO108" i="29" s="1"/>
  <c r="AN108" i="29" a="1"/>
  <c r="AN108" i="29" s="1"/>
  <c r="AM108" i="29" a="1"/>
  <c r="AM108" i="29" s="1"/>
  <c r="AC115" i="28"/>
  <c r="AL114" i="28"/>
  <c r="AM113" i="28" a="1"/>
  <c r="AM113" i="28" s="1"/>
  <c r="AO113" i="28" a="1"/>
  <c r="AO113" i="28" s="1"/>
  <c r="AN109" i="27" a="1"/>
  <c r="AN109" i="27" s="1"/>
  <c r="AI109" i="27"/>
  <c r="AM109" i="27" s="1" a="1"/>
  <c r="AM109" i="27" s="1"/>
  <c r="AO109" i="27" a="1"/>
  <c r="AO109" i="27" s="1"/>
  <c r="AI109" i="26"/>
  <c r="AO109" i="26" s="1" a="1"/>
  <c r="AO109" i="26" s="1"/>
  <c r="AC115" i="25"/>
  <c r="AL114" i="25"/>
  <c r="AM113" i="25" a="1"/>
  <c r="AM113" i="25" s="1"/>
  <c r="AN113" i="25" a="1"/>
  <c r="AN113" i="25" s="1"/>
  <c r="AO113" i="25" a="1"/>
  <c r="AO113" i="25" s="1"/>
  <c r="AO116" i="24" a="1"/>
  <c r="AO116" i="24" s="1"/>
  <c r="AM116" i="24" a="1"/>
  <c r="AM116" i="24" s="1"/>
  <c r="AN116" i="24" a="1"/>
  <c r="AN116" i="24" s="1"/>
  <c r="AL117" i="24"/>
  <c r="AD117" i="24"/>
  <c r="AE117" i="24" s="1"/>
  <c r="AF117" i="24" s="1"/>
  <c r="AG117" i="24" s="1"/>
  <c r="AH117" i="24" s="1"/>
  <c r="AC113" i="23"/>
  <c r="AL112" i="23"/>
  <c r="AO111" i="23" a="1"/>
  <c r="AO111" i="23" s="1"/>
  <c r="AM111" i="23" a="1"/>
  <c r="AM111" i="23" s="1"/>
  <c r="AC113" i="39" l="1"/>
  <c r="AL112" i="39"/>
  <c r="AO111" i="39" a="1"/>
  <c r="AO111" i="39" s="1"/>
  <c r="AM111" i="39" a="1"/>
  <c r="AM111" i="39" s="1"/>
  <c r="AN111" i="39" a="1"/>
  <c r="AN111" i="39" s="1"/>
  <c r="AL111" i="38"/>
  <c r="AD111" i="38"/>
  <c r="AE111" i="38" s="1"/>
  <c r="AF111" i="38" s="1"/>
  <c r="AG111" i="38" s="1"/>
  <c r="AH111" i="38" s="1"/>
  <c r="AO110" i="38" a="1"/>
  <c r="AO110" i="38" s="1"/>
  <c r="AN110" i="38" a="1"/>
  <c r="AN110" i="38" s="1"/>
  <c r="AM110" i="38" a="1"/>
  <c r="AM110" i="38" s="1"/>
  <c r="AI111" i="37"/>
  <c r="AM111" i="37" a="1"/>
  <c r="AM111" i="37" s="1"/>
  <c r="AL116" i="36"/>
  <c r="AC117" i="36"/>
  <c r="AM115" i="36" a="1"/>
  <c r="AM115" i="36" s="1"/>
  <c r="AN115" i="36" a="1"/>
  <c r="AN115" i="36" s="1"/>
  <c r="AI115" i="35"/>
  <c r="AN115" i="35" a="1"/>
  <c r="AN115" i="35" s="1"/>
  <c r="AM115" i="35" a="1"/>
  <c r="AM115" i="35" s="1"/>
  <c r="AI115" i="34"/>
  <c r="AN115" i="34" a="1"/>
  <c r="AN115" i="34" s="1"/>
  <c r="AL109" i="33"/>
  <c r="AD109" i="33"/>
  <c r="AE109" i="33" s="1"/>
  <c r="AF109" i="33" s="1"/>
  <c r="AG109" i="33" s="1"/>
  <c r="AH109" i="33" s="1"/>
  <c r="AN108" i="33" a="1"/>
  <c r="AN108" i="33" s="1"/>
  <c r="AM108" i="33" a="1"/>
  <c r="AM108" i="33" s="1"/>
  <c r="AO108" i="33" a="1"/>
  <c r="AO108" i="33" s="1"/>
  <c r="AL108" i="32"/>
  <c r="AC109" i="32"/>
  <c r="AM107" i="32" a="1"/>
  <c r="AM107" i="32" s="1"/>
  <c r="AO107" i="32" a="1"/>
  <c r="AO107" i="32" s="1"/>
  <c r="AN107" i="32" a="1"/>
  <c r="AN107" i="32" s="1"/>
  <c r="AC111" i="31"/>
  <c r="AL110" i="31"/>
  <c r="AO109" i="31" a="1"/>
  <c r="AO109" i="31" s="1"/>
  <c r="AM109" i="31" a="1"/>
  <c r="AM109" i="31" s="1"/>
  <c r="AL112" i="30"/>
  <c r="AC113" i="30"/>
  <c r="AM111" i="30" a="1"/>
  <c r="AM111" i="30" s="1"/>
  <c r="AO111" i="30" a="1"/>
  <c r="AO111" i="30" s="1"/>
  <c r="AI109" i="29"/>
  <c r="AN109" i="29" a="1"/>
  <c r="AN109" i="29" s="1"/>
  <c r="AO109" i="29" a="1"/>
  <c r="AO109" i="29" s="1"/>
  <c r="AN114" i="28" a="1"/>
  <c r="AN114" i="28" s="1"/>
  <c r="AO114" i="28" a="1"/>
  <c r="AO114" i="28" s="1"/>
  <c r="AM114" i="28" a="1"/>
  <c r="AM114" i="28" s="1"/>
  <c r="AL115" i="28"/>
  <c r="AD115" i="28"/>
  <c r="AE115" i="28" s="1"/>
  <c r="AF115" i="28" s="1"/>
  <c r="AG115" i="28" s="1"/>
  <c r="AH115" i="28" s="1"/>
  <c r="AC111" i="27"/>
  <c r="AL110" i="27"/>
  <c r="AN109" i="26" a="1"/>
  <c r="AN109" i="26" s="1"/>
  <c r="AM109" i="26" a="1"/>
  <c r="AM109" i="26" s="1"/>
  <c r="AL110" i="26"/>
  <c r="AC111" i="26"/>
  <c r="AM114" i="25" a="1"/>
  <c r="AM114" i="25" s="1"/>
  <c r="AN114" i="25" a="1"/>
  <c r="AN114" i="25" s="1"/>
  <c r="AO114" i="25" a="1"/>
  <c r="AO114" i="25" s="1"/>
  <c r="AL115" i="25"/>
  <c r="AD115" i="25"/>
  <c r="AE115" i="25" s="1"/>
  <c r="AF115" i="25" s="1"/>
  <c r="AG115" i="25" s="1"/>
  <c r="AH115" i="25" s="1"/>
  <c r="AI117" i="24"/>
  <c r="AM117" i="24" a="1"/>
  <c r="AM117" i="24" s="1"/>
  <c r="AO112" i="23" a="1"/>
  <c r="AO112" i="23" s="1"/>
  <c r="AM112" i="23" a="1"/>
  <c r="AM112" i="23" s="1"/>
  <c r="AN112" i="23" a="1"/>
  <c r="AN112" i="23" s="1"/>
  <c r="AD113" i="23"/>
  <c r="AE113" i="23" s="1"/>
  <c r="AF113" i="23" s="1"/>
  <c r="AG113" i="23" s="1"/>
  <c r="AH113" i="23" s="1"/>
  <c r="AL113" i="23"/>
  <c r="AM112" i="39" l="1" a="1"/>
  <c r="AM112" i="39" s="1"/>
  <c r="AN112" i="39" a="1"/>
  <c r="AN112" i="39" s="1"/>
  <c r="AO112" i="39" a="1"/>
  <c r="AO112" i="39" s="1"/>
  <c r="AL113" i="39"/>
  <c r="AD113" i="39"/>
  <c r="AE113" i="39" s="1"/>
  <c r="AF113" i="39" s="1"/>
  <c r="AG113" i="39" s="1"/>
  <c r="AH113" i="39" s="1"/>
  <c r="AO111" i="38" a="1"/>
  <c r="AO111" i="38" s="1"/>
  <c r="AI111" i="38"/>
  <c r="AC113" i="37"/>
  <c r="AL112" i="37"/>
  <c r="AO111" i="37" a="1"/>
  <c r="AO111" i="37" s="1"/>
  <c r="AN111" i="37" a="1"/>
  <c r="AN111" i="37" s="1"/>
  <c r="AL117" i="36"/>
  <c r="AD117" i="36"/>
  <c r="AE117" i="36" s="1"/>
  <c r="AF117" i="36" s="1"/>
  <c r="AG117" i="36" s="1"/>
  <c r="AH117" i="36" s="1"/>
  <c r="AO116" i="36" a="1"/>
  <c r="AO116" i="36" s="1"/>
  <c r="AM116" i="36" a="1"/>
  <c r="AM116" i="36" s="1"/>
  <c r="AN116" i="36" a="1"/>
  <c r="AN116" i="36" s="1"/>
  <c r="AL116" i="35"/>
  <c r="AC117" i="35"/>
  <c r="AO115" i="35" a="1"/>
  <c r="AO115" i="35" s="1"/>
  <c r="AL116" i="34"/>
  <c r="AC117" i="34"/>
  <c r="AM115" i="34" a="1"/>
  <c r="AM115" i="34" s="1"/>
  <c r="AO115" i="34" a="1"/>
  <c r="AO115" i="34" s="1"/>
  <c r="AI109" i="33"/>
  <c r="AN109" i="33" a="1"/>
  <c r="AN109" i="33" s="1"/>
  <c r="AL109" i="32"/>
  <c r="AD109" i="32"/>
  <c r="AE109" i="32" s="1"/>
  <c r="AF109" i="32" s="1"/>
  <c r="AG109" i="32" s="1"/>
  <c r="AH109" i="32" s="1"/>
  <c r="AO108" i="32" a="1"/>
  <c r="AO108" i="32" s="1"/>
  <c r="AM108" i="32" a="1"/>
  <c r="AM108" i="32" s="1"/>
  <c r="AN108" i="32" a="1"/>
  <c r="AN108" i="32" s="1"/>
  <c r="AO110" i="31" a="1"/>
  <c r="AO110" i="31" s="1"/>
  <c r="AN110" i="31" a="1"/>
  <c r="AN110" i="31" s="1"/>
  <c r="AM110" i="31" a="1"/>
  <c r="AM110" i="31" s="1"/>
  <c r="AD111" i="31"/>
  <c r="AE111" i="31" s="1"/>
  <c r="AF111" i="31" s="1"/>
  <c r="AG111" i="31" s="1"/>
  <c r="AH111" i="31" s="1"/>
  <c r="AL111" i="31"/>
  <c r="AD113" i="30"/>
  <c r="AE113" i="30" s="1"/>
  <c r="AF113" i="30" s="1"/>
  <c r="AG113" i="30" s="1"/>
  <c r="AH113" i="30" s="1"/>
  <c r="AL113" i="30"/>
  <c r="AO112" i="30" a="1"/>
  <c r="AO112" i="30" s="1"/>
  <c r="AN112" i="30" a="1"/>
  <c r="AN112" i="30" s="1"/>
  <c r="AM112" i="30" a="1"/>
  <c r="AM112" i="30" s="1"/>
  <c r="AC111" i="29"/>
  <c r="AL110" i="29"/>
  <c r="AM109" i="29" a="1"/>
  <c r="AM109" i="29" s="1"/>
  <c r="AO115" i="28" a="1"/>
  <c r="AO115" i="28" s="1"/>
  <c r="AN115" i="28" a="1"/>
  <c r="AN115" i="28" s="1"/>
  <c r="AI115" i="28"/>
  <c r="AM115" i="28" a="1"/>
  <c r="AM115" i="28" s="1"/>
  <c r="AM110" i="27" a="1"/>
  <c r="AM110" i="27" s="1"/>
  <c r="AO110" i="27" a="1"/>
  <c r="AO110" i="27" s="1"/>
  <c r="AN110" i="27" a="1"/>
  <c r="AN110" i="27" s="1"/>
  <c r="AL111" i="27"/>
  <c r="AD111" i="27"/>
  <c r="AE111" i="27" s="1"/>
  <c r="AF111" i="27" s="1"/>
  <c r="AG111" i="27" s="1"/>
  <c r="AH111" i="27" s="1"/>
  <c r="AL111" i="26"/>
  <c r="AD111" i="26"/>
  <c r="AE111" i="26" s="1"/>
  <c r="AF111" i="26" s="1"/>
  <c r="AG111" i="26" s="1"/>
  <c r="AH111" i="26" s="1"/>
  <c r="AO110" i="26" a="1"/>
  <c r="AO110" i="26" s="1"/>
  <c r="AN110" i="26" a="1"/>
  <c r="AN110" i="26" s="1"/>
  <c r="AM110" i="26" a="1"/>
  <c r="AM110" i="26" s="1"/>
  <c r="AI115" i="25"/>
  <c r="AN115" i="25" a="1"/>
  <c r="AN115" i="25" s="1"/>
  <c r="AM115" i="25" a="1"/>
  <c r="AM115" i="25" s="1"/>
  <c r="AL118" i="24"/>
  <c r="AC119" i="24"/>
  <c r="AO117" i="24" a="1"/>
  <c r="AO117" i="24" s="1"/>
  <c r="AN117" i="24" a="1"/>
  <c r="AN117" i="24" s="1"/>
  <c r="AI113" i="23"/>
  <c r="AI113" i="39" l="1"/>
  <c r="AO113" i="39" a="1"/>
  <c r="AO113" i="39" s="1"/>
  <c r="AM113" i="39" a="1"/>
  <c r="AM113" i="39" s="1"/>
  <c r="AL112" i="38"/>
  <c r="AC113" i="38"/>
  <c r="AN111" i="38" a="1"/>
  <c r="AN111" i="38" s="1"/>
  <c r="AM111" i="38" a="1"/>
  <c r="AM111" i="38" s="1"/>
  <c r="AN112" i="37" a="1"/>
  <c r="AN112" i="37" s="1"/>
  <c r="AM112" i="37" a="1"/>
  <c r="AM112" i="37" s="1"/>
  <c r="AO112" i="37" a="1"/>
  <c r="AO112" i="37" s="1"/>
  <c r="AL113" i="37"/>
  <c r="AD113" i="37"/>
  <c r="AE113" i="37" s="1"/>
  <c r="AF113" i="37" s="1"/>
  <c r="AG113" i="37" s="1"/>
  <c r="AH113" i="37" s="1"/>
  <c r="AI117" i="36"/>
  <c r="AN117" i="36" a="1"/>
  <c r="AN117" i="36" s="1"/>
  <c r="AL117" i="35"/>
  <c r="AD117" i="35"/>
  <c r="AE117" i="35" s="1"/>
  <c r="AF117" i="35" s="1"/>
  <c r="AG117" i="35" s="1"/>
  <c r="AH117" i="35" s="1"/>
  <c r="AO116" i="35" a="1"/>
  <c r="AO116" i="35" s="1"/>
  <c r="AN116" i="35" a="1"/>
  <c r="AN116" i="35" s="1"/>
  <c r="AM116" i="35" a="1"/>
  <c r="AM116" i="35" s="1"/>
  <c r="AL117" i="34"/>
  <c r="AD117" i="34"/>
  <c r="AE117" i="34" s="1"/>
  <c r="AF117" i="34" s="1"/>
  <c r="AG117" i="34" s="1"/>
  <c r="AH117" i="34" s="1"/>
  <c r="AN116" i="34" a="1"/>
  <c r="AN116" i="34" s="1"/>
  <c r="AO116" i="34" a="1"/>
  <c r="AO116" i="34" s="1"/>
  <c r="AM116" i="34" a="1"/>
  <c r="AM116" i="34" s="1"/>
  <c r="AC111" i="33"/>
  <c r="AL110" i="33"/>
  <c r="AM109" i="33" a="1"/>
  <c r="AM109" i="33" s="1"/>
  <c r="AO109" i="33" a="1"/>
  <c r="AO109" i="33" s="1"/>
  <c r="AI109" i="32"/>
  <c r="AN109" i="32" a="1"/>
  <c r="AN109" i="32" s="1"/>
  <c r="AI111" i="31"/>
  <c r="AI113" i="30"/>
  <c r="AM113" i="30" a="1"/>
  <c r="AM113" i="30" s="1"/>
  <c r="AO110" i="29" a="1"/>
  <c r="AO110" i="29" s="1"/>
  <c r="AN110" i="29" a="1"/>
  <c r="AN110" i="29" s="1"/>
  <c r="AM110" i="29" a="1"/>
  <c r="AM110" i="29" s="1"/>
  <c r="AL111" i="29"/>
  <c r="AD111" i="29"/>
  <c r="AE111" i="29" s="1"/>
  <c r="AF111" i="29" s="1"/>
  <c r="AG111" i="29" s="1"/>
  <c r="AH111" i="29" s="1"/>
  <c r="AL116" i="28"/>
  <c r="AC117" i="28"/>
  <c r="AI111" i="27"/>
  <c r="AN111" i="27" a="1"/>
  <c r="AN111" i="27" s="1"/>
  <c r="AI111" i="26"/>
  <c r="AC117" i="25"/>
  <c r="AL116" i="25"/>
  <c r="AO115" i="25" a="1"/>
  <c r="AO115" i="25" s="1"/>
  <c r="AL119" i="24"/>
  <c r="AD119" i="24"/>
  <c r="AE119" i="24" s="1"/>
  <c r="AF119" i="24" s="1"/>
  <c r="AG119" i="24" s="1"/>
  <c r="AH119" i="24" s="1"/>
  <c r="AM118" i="24" a="1"/>
  <c r="AM118" i="24" s="1"/>
  <c r="AN118" i="24" a="1"/>
  <c r="AN118" i="24" s="1"/>
  <c r="AO118" i="24" a="1"/>
  <c r="AO118" i="24" s="1"/>
  <c r="AL114" i="23"/>
  <c r="AC115" i="23"/>
  <c r="AO113" i="23" a="1"/>
  <c r="AO113" i="23" s="1"/>
  <c r="AM113" i="23" a="1"/>
  <c r="AM113" i="23" s="1"/>
  <c r="AN113" i="23" a="1"/>
  <c r="AN113" i="23" s="1"/>
  <c r="AL114" i="39" l="1"/>
  <c r="AC115" i="39"/>
  <c r="AN113" i="39" a="1"/>
  <c r="AN113" i="39" s="1"/>
  <c r="AD113" i="38"/>
  <c r="AE113" i="38" s="1"/>
  <c r="AF113" i="38" s="1"/>
  <c r="AG113" i="38" s="1"/>
  <c r="AH113" i="38" s="1"/>
  <c r="AL113" i="38"/>
  <c r="AN112" i="38" a="1"/>
  <c r="AN112" i="38" s="1"/>
  <c r="AM112" i="38" a="1"/>
  <c r="AM112" i="38" s="1"/>
  <c r="AO112" i="38" a="1"/>
  <c r="AO112" i="38" s="1"/>
  <c r="AI113" i="37"/>
  <c r="AN113" i="37" a="1"/>
  <c r="AN113" i="37" s="1"/>
  <c r="AO113" i="37" a="1"/>
  <c r="AO113" i="37" s="1"/>
  <c r="AM113" i="37" a="1"/>
  <c r="AM113" i="37" s="1"/>
  <c r="AC119" i="36"/>
  <c r="AL118" i="36"/>
  <c r="AO117" i="36" a="1"/>
  <c r="AO117" i="36" s="1"/>
  <c r="AM117" i="36" a="1"/>
  <c r="AM117" i="36" s="1"/>
  <c r="AI117" i="35"/>
  <c r="AN117" i="35" a="1"/>
  <c r="AN117" i="35" s="1"/>
  <c r="AM117" i="35" a="1"/>
  <c r="AM117" i="35" s="1"/>
  <c r="AI117" i="34"/>
  <c r="AM117" i="34" a="1"/>
  <c r="AM117" i="34" s="1"/>
  <c r="AO110" i="33" a="1"/>
  <c r="AO110" i="33" s="1"/>
  <c r="AN110" i="33" a="1"/>
  <c r="AN110" i="33" s="1"/>
  <c r="AM110" i="33" a="1"/>
  <c r="AM110" i="33" s="1"/>
  <c r="AD111" i="33"/>
  <c r="AE111" i="33" s="1"/>
  <c r="AF111" i="33" s="1"/>
  <c r="AG111" i="33" s="1"/>
  <c r="AH111" i="33" s="1"/>
  <c r="AL111" i="33"/>
  <c r="AC111" i="32"/>
  <c r="AL110" i="32"/>
  <c r="AO109" i="32" a="1"/>
  <c r="AO109" i="32" s="1"/>
  <c r="AM109" i="32" a="1"/>
  <c r="AM109" i="32" s="1"/>
  <c r="AL112" i="31"/>
  <c r="AC113" i="31"/>
  <c r="AO111" i="31" a="1"/>
  <c r="AO111" i="31" s="1"/>
  <c r="AN111" i="31" a="1"/>
  <c r="AN111" i="31" s="1"/>
  <c r="AM111" i="31" a="1"/>
  <c r="AM111" i="31" s="1"/>
  <c r="AC115" i="30"/>
  <c r="AL114" i="30"/>
  <c r="AN113" i="30" a="1"/>
  <c r="AN113" i="30" s="1"/>
  <c r="AO113" i="30" a="1"/>
  <c r="AO113" i="30" s="1"/>
  <c r="AI111" i="29"/>
  <c r="AL117" i="28"/>
  <c r="AD117" i="28"/>
  <c r="AE117" i="28" s="1"/>
  <c r="AF117" i="28" s="1"/>
  <c r="AG117" i="28" s="1"/>
  <c r="AH117" i="28" s="1"/>
  <c r="AM116" i="28" a="1"/>
  <c r="AM116" i="28" s="1"/>
  <c r="AO116" i="28" a="1"/>
  <c r="AO116" i="28" s="1"/>
  <c r="AN116" i="28" a="1"/>
  <c r="AN116" i="28" s="1"/>
  <c r="AC113" i="27"/>
  <c r="AL112" i="27"/>
  <c r="AO111" i="27" a="1"/>
  <c r="AO111" i="27" s="1"/>
  <c r="AM111" i="27" a="1"/>
  <c r="AM111" i="27" s="1"/>
  <c r="AL112" i="26"/>
  <c r="AC113" i="26"/>
  <c r="AN111" i="26" a="1"/>
  <c r="AN111" i="26" s="1"/>
  <c r="AO111" i="26" a="1"/>
  <c r="AO111" i="26" s="1"/>
  <c r="AM111" i="26" a="1"/>
  <c r="AM111" i="26" s="1"/>
  <c r="AO116" i="25" a="1"/>
  <c r="AO116" i="25" s="1"/>
  <c r="AN116" i="25" a="1"/>
  <c r="AN116" i="25" s="1"/>
  <c r="AM116" i="25" a="1"/>
  <c r="AM116" i="25" s="1"/>
  <c r="AD117" i="25"/>
  <c r="AE117" i="25" s="1"/>
  <c r="AF117" i="25" s="1"/>
  <c r="AG117" i="25" s="1"/>
  <c r="AH117" i="25" s="1"/>
  <c r="AL117" i="25"/>
  <c r="AI119" i="24"/>
  <c r="AN119" i="24" a="1"/>
  <c r="AN119" i="24" s="1"/>
  <c r="AM119" i="24" a="1"/>
  <c r="AM119" i="24" s="1"/>
  <c r="AL115" i="23"/>
  <c r="AD115" i="23"/>
  <c r="AE115" i="23" s="1"/>
  <c r="AF115" i="23" s="1"/>
  <c r="AG115" i="23" s="1"/>
  <c r="AH115" i="23" s="1"/>
  <c r="AN114" i="23" a="1"/>
  <c r="AN114" i="23" s="1"/>
  <c r="AM114" i="23" a="1"/>
  <c r="AM114" i="23" s="1"/>
  <c r="AO114" i="23" a="1"/>
  <c r="AO114" i="23" s="1"/>
  <c r="AD115" i="39" l="1"/>
  <c r="AE115" i="39" s="1"/>
  <c r="AF115" i="39" s="1"/>
  <c r="AG115" i="39" s="1"/>
  <c r="AH115" i="39" s="1"/>
  <c r="AL115" i="39"/>
  <c r="AM114" i="39" a="1"/>
  <c r="AM114" i="39" s="1"/>
  <c r="AO114" i="39" a="1"/>
  <c r="AO114" i="39" s="1"/>
  <c r="AN114" i="39" a="1"/>
  <c r="AN114" i="39" s="1"/>
  <c r="AI113" i="38"/>
  <c r="AC115" i="37"/>
  <c r="AL114" i="37"/>
  <c r="AO118" i="36" a="1"/>
  <c r="AO118" i="36" s="1"/>
  <c r="AM118" i="36" a="1"/>
  <c r="AM118" i="36" s="1"/>
  <c r="AN118" i="36" a="1"/>
  <c r="AN118" i="36" s="1"/>
  <c r="AL119" i="36"/>
  <c r="AD119" i="36"/>
  <c r="AE119" i="36" s="1"/>
  <c r="AF119" i="36" s="1"/>
  <c r="AG119" i="36" s="1"/>
  <c r="AH119" i="36" s="1"/>
  <c r="AL118" i="35"/>
  <c r="AC119" i="35"/>
  <c r="AO117" i="35" a="1"/>
  <c r="AO117" i="35" s="1"/>
  <c r="AC119" i="34"/>
  <c r="AL118" i="34"/>
  <c r="AN117" i="34" a="1"/>
  <c r="AN117" i="34" s="1"/>
  <c r="AO117" i="34" a="1"/>
  <c r="AO117" i="34" s="1"/>
  <c r="AI111" i="33"/>
  <c r="AO110" i="32" a="1"/>
  <c r="AO110" i="32" s="1"/>
  <c r="AM110" i="32" a="1"/>
  <c r="AM110" i="32" s="1"/>
  <c r="AN110" i="32" a="1"/>
  <c r="AN110" i="32" s="1"/>
  <c r="AL111" i="32"/>
  <c r="AD111" i="32"/>
  <c r="AE111" i="32" s="1"/>
  <c r="AF111" i="32" s="1"/>
  <c r="AG111" i="32" s="1"/>
  <c r="AH111" i="32" s="1"/>
  <c r="AL113" i="31"/>
  <c r="AD113" i="31"/>
  <c r="AE113" i="31" s="1"/>
  <c r="AF113" i="31" s="1"/>
  <c r="AG113" i="31" s="1"/>
  <c r="AH113" i="31" s="1"/>
  <c r="AM112" i="31" a="1"/>
  <c r="AM112" i="31" s="1"/>
  <c r="AO112" i="31" a="1"/>
  <c r="AO112" i="31" s="1"/>
  <c r="AN112" i="31" a="1"/>
  <c r="AN112" i="31" s="1"/>
  <c r="AO114" i="30" a="1"/>
  <c r="AO114" i="30" s="1"/>
  <c r="AN114" i="30" a="1"/>
  <c r="AN114" i="30" s="1"/>
  <c r="AM114" i="30" a="1"/>
  <c r="AM114" i="30" s="1"/>
  <c r="AD115" i="30"/>
  <c r="AE115" i="30" s="1"/>
  <c r="AF115" i="30" s="1"/>
  <c r="AG115" i="30" s="1"/>
  <c r="AH115" i="30" s="1"/>
  <c r="AL115" i="30"/>
  <c r="AC113" i="29"/>
  <c r="AL112" i="29"/>
  <c r="AM111" i="29" a="1"/>
  <c r="AM111" i="29" s="1"/>
  <c r="AO111" i="29" a="1"/>
  <c r="AO111" i="29" s="1"/>
  <c r="AN111" i="29" a="1"/>
  <c r="AN111" i="29" s="1"/>
  <c r="AI117" i="28"/>
  <c r="AN117" i="28" a="1"/>
  <c r="AN117" i="28" s="1"/>
  <c r="AO117" i="28" a="1"/>
  <c r="AO117" i="28" s="1"/>
  <c r="AM117" i="28" a="1"/>
  <c r="AM117" i="28" s="1"/>
  <c r="AD113" i="27"/>
  <c r="AE113" i="27" s="1"/>
  <c r="AF113" i="27" s="1"/>
  <c r="AG113" i="27" s="1"/>
  <c r="AH113" i="27" s="1"/>
  <c r="AL113" i="27"/>
  <c r="AN112" i="27" a="1"/>
  <c r="AN112" i="27" s="1"/>
  <c r="AM112" i="27" a="1"/>
  <c r="AM112" i="27" s="1"/>
  <c r="AO112" i="27" a="1"/>
  <c r="AO112" i="27" s="1"/>
  <c r="AD113" i="26"/>
  <c r="AE113" i="26" s="1"/>
  <c r="AF113" i="26" s="1"/>
  <c r="AG113" i="26" s="1"/>
  <c r="AH113" i="26" s="1"/>
  <c r="AL113" i="26"/>
  <c r="AO112" i="26" a="1"/>
  <c r="AO112" i="26" s="1"/>
  <c r="AN112" i="26" a="1"/>
  <c r="AN112" i="26" s="1"/>
  <c r="AM112" i="26" a="1"/>
  <c r="AM112" i="26" s="1"/>
  <c r="AI117" i="25"/>
  <c r="AM117" i="25" a="1"/>
  <c r="AM117" i="25" s="1"/>
  <c r="AC121" i="24"/>
  <c r="AL120" i="24"/>
  <c r="AO119" i="24" a="1"/>
  <c r="AO119" i="24" s="1"/>
  <c r="AI115" i="23"/>
  <c r="AM115" i="23" a="1"/>
  <c r="AM115" i="23" s="1"/>
  <c r="AO115" i="23" a="1"/>
  <c r="AO115" i="23" s="1"/>
  <c r="AI115" i="39" l="1"/>
  <c r="AN115" i="39" a="1"/>
  <c r="AN115" i="39" s="1"/>
  <c r="AL114" i="38"/>
  <c r="AC115" i="38"/>
  <c r="AM113" i="38" a="1"/>
  <c r="AM113" i="38" s="1"/>
  <c r="AO113" i="38" a="1"/>
  <c r="AO113" i="38" s="1"/>
  <c r="AN113" i="38" a="1"/>
  <c r="AN113" i="38" s="1"/>
  <c r="AO114" i="37" a="1"/>
  <c r="AO114" i="37" s="1"/>
  <c r="AN114" i="37" a="1"/>
  <c r="AN114" i="37" s="1"/>
  <c r="AM114" i="37" a="1"/>
  <c r="AM114" i="37" s="1"/>
  <c r="AL115" i="37"/>
  <c r="AD115" i="37"/>
  <c r="AE115" i="37" s="1"/>
  <c r="AF115" i="37" s="1"/>
  <c r="AG115" i="37" s="1"/>
  <c r="AH115" i="37" s="1"/>
  <c r="AI119" i="36"/>
  <c r="AL119" i="35"/>
  <c r="AD119" i="35"/>
  <c r="AE119" i="35" s="1"/>
  <c r="AF119" i="35" s="1"/>
  <c r="AG119" i="35" s="1"/>
  <c r="AH119" i="35" s="1"/>
  <c r="AO118" i="35" a="1"/>
  <c r="AO118" i="35" s="1"/>
  <c r="AN118" i="35" a="1"/>
  <c r="AN118" i="35" s="1"/>
  <c r="AM118" i="35" a="1"/>
  <c r="AM118" i="35" s="1"/>
  <c r="AM118" i="34" a="1"/>
  <c r="AM118" i="34" s="1"/>
  <c r="AN118" i="34" a="1"/>
  <c r="AN118" i="34" s="1"/>
  <c r="AO118" i="34" a="1"/>
  <c r="AO118" i="34" s="1"/>
  <c r="AD119" i="34"/>
  <c r="AE119" i="34" s="1"/>
  <c r="AF119" i="34" s="1"/>
  <c r="AG119" i="34" s="1"/>
  <c r="AH119" i="34" s="1"/>
  <c r="AL119" i="34"/>
  <c r="AC113" i="33"/>
  <c r="AL112" i="33"/>
  <c r="AO111" i="33" a="1"/>
  <c r="AO111" i="33" s="1"/>
  <c r="AN111" i="33" a="1"/>
  <c r="AN111" i="33" s="1"/>
  <c r="AM111" i="33" a="1"/>
  <c r="AM111" i="33" s="1"/>
  <c r="AI111" i="32"/>
  <c r="AM111" i="32" a="1"/>
  <c r="AM111" i="32" s="1"/>
  <c r="AI113" i="31"/>
  <c r="AO113" i="31" a="1"/>
  <c r="AO113" i="31" s="1"/>
  <c r="AI115" i="30"/>
  <c r="AN112" i="29" a="1"/>
  <c r="AN112" i="29" s="1"/>
  <c r="AO112" i="29" a="1"/>
  <c r="AO112" i="29" s="1"/>
  <c r="AM112" i="29" a="1"/>
  <c r="AM112" i="29" s="1"/>
  <c r="AL113" i="29"/>
  <c r="AD113" i="29"/>
  <c r="AE113" i="29" s="1"/>
  <c r="AF113" i="29" s="1"/>
  <c r="AG113" i="29" s="1"/>
  <c r="AH113" i="29" s="1"/>
  <c r="AC119" i="28"/>
  <c r="AL118" i="28"/>
  <c r="AM113" i="27" a="1"/>
  <c r="AM113" i="27" s="1"/>
  <c r="AN113" i="27" a="1"/>
  <c r="AN113" i="27" s="1"/>
  <c r="AI113" i="27"/>
  <c r="AI113" i="26"/>
  <c r="AL118" i="25"/>
  <c r="AC119" i="25"/>
  <c r="AN117" i="25" a="1"/>
  <c r="AN117" i="25" s="1"/>
  <c r="AO117" i="25" a="1"/>
  <c r="AO117" i="25" s="1"/>
  <c r="AO120" i="24" a="1"/>
  <c r="AO120" i="24" s="1"/>
  <c r="AN120" i="24" a="1"/>
  <c r="AN120" i="24" s="1"/>
  <c r="AM120" i="24" a="1"/>
  <c r="AM120" i="24" s="1"/>
  <c r="AL121" i="24"/>
  <c r="AD121" i="24"/>
  <c r="AE121" i="24" s="1"/>
  <c r="AF121" i="24" s="1"/>
  <c r="AG121" i="24" s="1"/>
  <c r="AH121" i="24" s="1"/>
  <c r="AC117" i="23"/>
  <c r="AL116" i="23"/>
  <c r="AN115" i="23" a="1"/>
  <c r="AN115" i="23" s="1"/>
  <c r="AC117" i="39" l="1"/>
  <c r="AL116" i="39"/>
  <c r="AM115" i="39" a="1"/>
  <c r="AM115" i="39" s="1"/>
  <c r="AO115" i="39" a="1"/>
  <c r="AO115" i="39" s="1"/>
  <c r="AD115" i="38"/>
  <c r="AE115" i="38" s="1"/>
  <c r="AF115" i="38" s="1"/>
  <c r="AG115" i="38" s="1"/>
  <c r="AH115" i="38" s="1"/>
  <c r="AL115" i="38"/>
  <c r="AM114" i="38" a="1"/>
  <c r="AM114" i="38" s="1"/>
  <c r="AO114" i="38" a="1"/>
  <c r="AO114" i="38" s="1"/>
  <c r="AN114" i="38" a="1"/>
  <c r="AN114" i="38" s="1"/>
  <c r="AI115" i="37"/>
  <c r="AM115" i="37" s="1" a="1"/>
  <c r="AM115" i="37" s="1"/>
  <c r="AL120" i="36"/>
  <c r="AC121" i="36"/>
  <c r="AM119" i="36" a="1"/>
  <c r="AM119" i="36" s="1"/>
  <c r="AN119" i="36" a="1"/>
  <c r="AN119" i="36" s="1"/>
  <c r="AO119" i="36" a="1"/>
  <c r="AO119" i="36" s="1"/>
  <c r="AI119" i="35"/>
  <c r="AN119" i="35" a="1"/>
  <c r="AN119" i="35" s="1"/>
  <c r="AO119" i="35" a="1"/>
  <c r="AO119" i="35" s="1"/>
  <c r="AM119" i="35" a="1"/>
  <c r="AM119" i="35" s="1"/>
  <c r="AI119" i="34"/>
  <c r="AN119" i="34" a="1"/>
  <c r="AN119" i="34" s="1"/>
  <c r="AM112" i="33" a="1"/>
  <c r="AM112" i="33" s="1"/>
  <c r="AO112" i="33" a="1"/>
  <c r="AO112" i="33" s="1"/>
  <c r="AN112" i="33" a="1"/>
  <c r="AN112" i="33" s="1"/>
  <c r="AL113" i="33"/>
  <c r="AD113" i="33"/>
  <c r="AE113" i="33" s="1"/>
  <c r="AF113" i="33" s="1"/>
  <c r="AG113" i="33" s="1"/>
  <c r="AH113" i="33" s="1"/>
  <c r="AC113" i="32"/>
  <c r="AL112" i="32"/>
  <c r="AN111" i="32" a="1"/>
  <c r="AN111" i="32" s="1"/>
  <c r="AO111" i="32" a="1"/>
  <c r="AO111" i="32" s="1"/>
  <c r="AC115" i="31"/>
  <c r="AL114" i="31"/>
  <c r="AM113" i="31" a="1"/>
  <c r="AM113" i="31" s="1"/>
  <c r="AN113" i="31" a="1"/>
  <c r="AN113" i="31" s="1"/>
  <c r="AL116" i="30"/>
  <c r="AC117" i="30"/>
  <c r="AO115" i="30" a="1"/>
  <c r="AO115" i="30" s="1"/>
  <c r="AM115" i="30" a="1"/>
  <c r="AM115" i="30" s="1"/>
  <c r="AN115" i="30" a="1"/>
  <c r="AN115" i="30" s="1"/>
  <c r="AI113" i="29"/>
  <c r="AN113" i="29" a="1"/>
  <c r="AN113" i="29" s="1"/>
  <c r="AO118" i="28" a="1"/>
  <c r="AO118" i="28" s="1"/>
  <c r="AM118" i="28" a="1"/>
  <c r="AM118" i="28" s="1"/>
  <c r="AN118" i="28" a="1"/>
  <c r="AN118" i="28" s="1"/>
  <c r="AD119" i="28"/>
  <c r="AE119" i="28" s="1"/>
  <c r="AF119" i="28" s="1"/>
  <c r="AG119" i="28" s="1"/>
  <c r="AH119" i="28" s="1"/>
  <c r="AL119" i="28"/>
  <c r="AC115" i="27"/>
  <c r="AL114" i="27"/>
  <c r="AO113" i="27" a="1"/>
  <c r="AO113" i="27" s="1"/>
  <c r="AC115" i="26"/>
  <c r="AL114" i="26"/>
  <c r="AO113" i="26" a="1"/>
  <c r="AO113" i="26" s="1"/>
  <c r="AN113" i="26" a="1"/>
  <c r="AN113" i="26" s="1"/>
  <c r="AM113" i="26" a="1"/>
  <c r="AM113" i="26" s="1"/>
  <c r="AL119" i="25"/>
  <c r="AD119" i="25"/>
  <c r="AE119" i="25" s="1"/>
  <c r="AF119" i="25" s="1"/>
  <c r="AG119" i="25" s="1"/>
  <c r="AH119" i="25" s="1"/>
  <c r="AO118" i="25" a="1"/>
  <c r="AO118" i="25" s="1"/>
  <c r="AN118" i="25" a="1"/>
  <c r="AN118" i="25" s="1"/>
  <c r="AM118" i="25" a="1"/>
  <c r="AM118" i="25" s="1"/>
  <c r="AI121" i="24"/>
  <c r="AM116" i="23" a="1"/>
  <c r="AM116" i="23" s="1"/>
  <c r="AN116" i="23" a="1"/>
  <c r="AN116" i="23" s="1"/>
  <c r="AO116" i="23" a="1"/>
  <c r="AO116" i="23" s="1"/>
  <c r="AD117" i="23"/>
  <c r="AE117" i="23" s="1"/>
  <c r="AF117" i="23" s="1"/>
  <c r="AG117" i="23" s="1"/>
  <c r="AH117" i="23" s="1"/>
  <c r="AL117" i="23"/>
  <c r="AN116" i="39" l="1" a="1"/>
  <c r="AN116" i="39" s="1"/>
  <c r="AM116" i="39" a="1"/>
  <c r="AM116" i="39" s="1"/>
  <c r="AO116" i="39" a="1"/>
  <c r="AO116" i="39" s="1"/>
  <c r="AL117" i="39"/>
  <c r="AD117" i="39"/>
  <c r="AE117" i="39" s="1"/>
  <c r="AF117" i="39" s="1"/>
  <c r="AG117" i="39" s="1"/>
  <c r="AH117" i="39" s="1"/>
  <c r="AI115" i="38"/>
  <c r="AO115" i="38" s="1" a="1"/>
  <c r="AO115" i="38" s="1"/>
  <c r="AN115" i="38" a="1"/>
  <c r="AN115" i="38" s="1"/>
  <c r="AL116" i="37"/>
  <c r="AC117" i="37"/>
  <c r="AN115" i="37" a="1"/>
  <c r="AN115" i="37" s="1"/>
  <c r="AO115" i="37" a="1"/>
  <c r="AO115" i="37" s="1"/>
  <c r="AD121" i="36"/>
  <c r="AE121" i="36" s="1"/>
  <c r="AF121" i="36" s="1"/>
  <c r="AG121" i="36" s="1"/>
  <c r="AH121" i="36" s="1"/>
  <c r="AL121" i="36"/>
  <c r="AM120" i="36" a="1"/>
  <c r="AM120" i="36" s="1"/>
  <c r="AN120" i="36" a="1"/>
  <c r="AN120" i="36" s="1"/>
  <c r="AO120" i="36" a="1"/>
  <c r="AO120" i="36" s="1"/>
  <c r="AL120" i="35"/>
  <c r="AC121" i="35"/>
  <c r="AL120" i="34"/>
  <c r="AC121" i="34"/>
  <c r="AM119" i="34" a="1"/>
  <c r="AM119" i="34" s="1"/>
  <c r="AO119" i="34" a="1"/>
  <c r="AO119" i="34" s="1"/>
  <c r="AI113" i="33"/>
  <c r="AN113" i="33" a="1"/>
  <c r="AN113" i="33" s="1"/>
  <c r="AN112" i="32" a="1"/>
  <c r="AN112" i="32" s="1"/>
  <c r="AO112" i="32" a="1"/>
  <c r="AO112" i="32" s="1"/>
  <c r="AM112" i="32" a="1"/>
  <c r="AM112" i="32" s="1"/>
  <c r="AL113" i="32"/>
  <c r="AD113" i="32"/>
  <c r="AE113" i="32" s="1"/>
  <c r="AF113" i="32" s="1"/>
  <c r="AG113" i="32" s="1"/>
  <c r="AH113" i="32" s="1"/>
  <c r="AN114" i="31" a="1"/>
  <c r="AN114" i="31" s="1"/>
  <c r="AO114" i="31" a="1"/>
  <c r="AO114" i="31" s="1"/>
  <c r="AM114" i="31" a="1"/>
  <c r="AM114" i="31" s="1"/>
  <c r="AD115" i="31"/>
  <c r="AE115" i="31" s="1"/>
  <c r="AF115" i="31" s="1"/>
  <c r="AG115" i="31" s="1"/>
  <c r="AH115" i="31" s="1"/>
  <c r="AL115" i="31"/>
  <c r="AL117" i="30"/>
  <c r="AD117" i="30"/>
  <c r="AE117" i="30" s="1"/>
  <c r="AF117" i="30" s="1"/>
  <c r="AG117" i="30" s="1"/>
  <c r="AH117" i="30" s="1"/>
  <c r="AM116" i="30" a="1"/>
  <c r="AM116" i="30" s="1"/>
  <c r="AO116" i="30" a="1"/>
  <c r="AO116" i="30" s="1"/>
  <c r="AN116" i="30" a="1"/>
  <c r="AN116" i="30" s="1"/>
  <c r="AL114" i="29"/>
  <c r="AC115" i="29"/>
  <c r="AM113" i="29" a="1"/>
  <c r="AM113" i="29" s="1"/>
  <c r="AO113" i="29" a="1"/>
  <c r="AO113" i="29" s="1"/>
  <c r="AI119" i="28"/>
  <c r="AN119" i="28" a="1"/>
  <c r="AN119" i="28" s="1"/>
  <c r="AM114" i="27" a="1"/>
  <c r="AM114" i="27" s="1"/>
  <c r="AO114" i="27" a="1"/>
  <c r="AO114" i="27" s="1"/>
  <c r="AN114" i="27" a="1"/>
  <c r="AN114" i="27" s="1"/>
  <c r="AL115" i="27"/>
  <c r="AD115" i="27"/>
  <c r="AE115" i="27" s="1"/>
  <c r="AF115" i="27" s="1"/>
  <c r="AG115" i="27" s="1"/>
  <c r="AH115" i="27" s="1"/>
  <c r="AO114" i="26" a="1"/>
  <c r="AO114" i="26" s="1"/>
  <c r="AN114" i="26" a="1"/>
  <c r="AN114" i="26" s="1"/>
  <c r="AM114" i="26" a="1"/>
  <c r="AM114" i="26" s="1"/>
  <c r="AD115" i="26"/>
  <c r="AE115" i="26" s="1"/>
  <c r="AF115" i="26" s="1"/>
  <c r="AG115" i="26" s="1"/>
  <c r="AH115" i="26" s="1"/>
  <c r="AL115" i="26"/>
  <c r="AI119" i="25"/>
  <c r="AN119" i="25" a="1"/>
  <c r="AN119" i="25" s="1"/>
  <c r="AL122" i="24"/>
  <c r="AC123" i="24"/>
  <c r="AN121" i="24" a="1"/>
  <c r="AN121" i="24" s="1"/>
  <c r="AO121" i="24" a="1"/>
  <c r="AO121" i="24" s="1"/>
  <c r="AM121" i="24" a="1"/>
  <c r="AM121" i="24" s="1"/>
  <c r="AI117" i="23"/>
  <c r="AN117" i="23" a="1"/>
  <c r="AN117" i="23" s="1"/>
  <c r="AI117" i="39" l="1"/>
  <c r="AM117" i="39" a="1"/>
  <c r="AM117" i="39" s="1"/>
  <c r="AL116" i="38"/>
  <c r="AC117" i="38"/>
  <c r="AM115" i="38" a="1"/>
  <c r="AM115" i="38" s="1"/>
  <c r="AL117" i="37"/>
  <c r="AD117" i="37"/>
  <c r="AE117" i="37" s="1"/>
  <c r="AF117" i="37" s="1"/>
  <c r="AG117" i="37" s="1"/>
  <c r="AH117" i="37" s="1"/>
  <c r="AM116" i="37" a="1"/>
  <c r="AM116" i="37" s="1"/>
  <c r="AN116" i="37" a="1"/>
  <c r="AN116" i="37" s="1"/>
  <c r="AO116" i="37" a="1"/>
  <c r="AO116" i="37" s="1"/>
  <c r="AI121" i="36"/>
  <c r="AN121" i="36" a="1"/>
  <c r="AN121" i="36" s="1"/>
  <c r="AD121" i="35"/>
  <c r="AE121" i="35" s="1"/>
  <c r="AF121" i="35" s="1"/>
  <c r="AG121" i="35" s="1"/>
  <c r="AH121" i="35" s="1"/>
  <c r="AL121" i="35"/>
  <c r="AO120" i="35" a="1"/>
  <c r="AO120" i="35" s="1"/>
  <c r="AN120" i="35" a="1"/>
  <c r="AN120" i="35" s="1"/>
  <c r="AM120" i="35" a="1"/>
  <c r="AM120" i="35" s="1"/>
  <c r="AD121" i="34"/>
  <c r="AE121" i="34" s="1"/>
  <c r="AF121" i="34" s="1"/>
  <c r="AG121" i="34" s="1"/>
  <c r="AH121" i="34" s="1"/>
  <c r="AL121" i="34"/>
  <c r="AM120" i="34" a="1"/>
  <c r="AM120" i="34" s="1"/>
  <c r="AN120" i="34" a="1"/>
  <c r="AN120" i="34" s="1"/>
  <c r="AO120" i="34" a="1"/>
  <c r="AO120" i="34" s="1"/>
  <c r="AL114" i="33"/>
  <c r="AC115" i="33"/>
  <c r="AO113" i="33" a="1"/>
  <c r="AO113" i="33" s="1"/>
  <c r="AM113" i="33" a="1"/>
  <c r="AM113" i="33" s="1"/>
  <c r="AI113" i="32"/>
  <c r="AI115" i="31"/>
  <c r="AN115" i="31" a="1"/>
  <c r="AN115" i="31" s="1"/>
  <c r="AI117" i="30"/>
  <c r="AN117" i="30" s="1" a="1"/>
  <c r="AN117" i="30" s="1"/>
  <c r="AD115" i="29"/>
  <c r="AE115" i="29" s="1"/>
  <c r="AF115" i="29" s="1"/>
  <c r="AG115" i="29" s="1"/>
  <c r="AH115" i="29" s="1"/>
  <c r="AL115" i="29"/>
  <c r="AO114" i="29" a="1"/>
  <c r="AO114" i="29" s="1"/>
  <c r="AN114" i="29" a="1"/>
  <c r="AN114" i="29" s="1"/>
  <c r="AM114" i="29" a="1"/>
  <c r="AM114" i="29" s="1"/>
  <c r="AL120" i="28"/>
  <c r="AC121" i="28"/>
  <c r="AO119" i="28" a="1"/>
  <c r="AO119" i="28" s="1"/>
  <c r="AM119" i="28" a="1"/>
  <c r="AM119" i="28" s="1"/>
  <c r="AO115" i="27" a="1"/>
  <c r="AO115" i="27" s="1"/>
  <c r="AI115" i="27"/>
  <c r="AN115" i="27" a="1"/>
  <c r="AN115" i="27" s="1"/>
  <c r="AI115" i="26"/>
  <c r="AL120" i="25"/>
  <c r="AC121" i="25"/>
  <c r="AM119" i="25" a="1"/>
  <c r="AM119" i="25" s="1"/>
  <c r="AO119" i="25" a="1"/>
  <c r="AO119" i="25" s="1"/>
  <c r="AL123" i="24"/>
  <c r="AD123" i="24"/>
  <c r="AE123" i="24" s="1"/>
  <c r="AF123" i="24" s="1"/>
  <c r="AG123" i="24" s="1"/>
  <c r="AH123" i="24" s="1"/>
  <c r="AO122" i="24" a="1"/>
  <c r="AO122" i="24" s="1"/>
  <c r="AN122" i="24" a="1"/>
  <c r="AN122" i="24" s="1"/>
  <c r="AM122" i="24" a="1"/>
  <c r="AM122" i="24" s="1"/>
  <c r="AL118" i="23"/>
  <c r="AC119" i="23"/>
  <c r="AM117" i="23" a="1"/>
  <c r="AM117" i="23" s="1"/>
  <c r="AO117" i="23" a="1"/>
  <c r="AO117" i="23" s="1"/>
  <c r="AL118" i="39" l="1"/>
  <c r="AC119" i="39"/>
  <c r="AN117" i="39" a="1"/>
  <c r="AN117" i="39" s="1"/>
  <c r="AO117" i="39" a="1"/>
  <c r="AO117" i="39" s="1"/>
  <c r="AD117" i="38"/>
  <c r="AE117" i="38" s="1"/>
  <c r="AF117" i="38" s="1"/>
  <c r="AG117" i="38" s="1"/>
  <c r="AH117" i="38" s="1"/>
  <c r="AL117" i="38"/>
  <c r="AO116" i="38" a="1"/>
  <c r="AO116" i="38" s="1"/>
  <c r="AM116" i="38" a="1"/>
  <c r="AM116" i="38" s="1"/>
  <c r="AN116" i="38" a="1"/>
  <c r="AN116" i="38" s="1"/>
  <c r="AI117" i="37"/>
  <c r="AM117" i="37" a="1"/>
  <c r="AM117" i="37" s="1"/>
  <c r="AO117" i="37" a="1"/>
  <c r="AO117" i="37" s="1"/>
  <c r="AC123" i="36"/>
  <c r="AL122" i="36"/>
  <c r="AM121" i="36" a="1"/>
  <c r="AM121" i="36" s="1"/>
  <c r="AO121" i="36" a="1"/>
  <c r="AO121" i="36" s="1"/>
  <c r="AI121" i="35"/>
  <c r="AN121" i="35" a="1"/>
  <c r="AN121" i="35" s="1"/>
  <c r="AM121" i="35" a="1"/>
  <c r="AM121" i="35" s="1"/>
  <c r="AI121" i="34"/>
  <c r="AN121" i="34" a="1"/>
  <c r="AN121" i="34" s="1"/>
  <c r="AL115" i="33"/>
  <c r="AD115" i="33"/>
  <c r="AE115" i="33" s="1"/>
  <c r="AF115" i="33" s="1"/>
  <c r="AG115" i="33" s="1"/>
  <c r="AH115" i="33" s="1"/>
  <c r="AM114" i="33" a="1"/>
  <c r="AM114" i="33" s="1"/>
  <c r="AO114" i="33" a="1"/>
  <c r="AO114" i="33" s="1"/>
  <c r="AN114" i="33" a="1"/>
  <c r="AN114" i="33" s="1"/>
  <c r="AC115" i="32"/>
  <c r="AL114" i="32"/>
  <c r="AM113" i="32" a="1"/>
  <c r="AM113" i="32" s="1"/>
  <c r="AO113" i="32" a="1"/>
  <c r="AO113" i="32" s="1"/>
  <c r="AN113" i="32" a="1"/>
  <c r="AN113" i="32" s="1"/>
  <c r="AC117" i="31"/>
  <c r="AL116" i="31"/>
  <c r="AO115" i="31" a="1"/>
  <c r="AO115" i="31" s="1"/>
  <c r="AM115" i="31" a="1"/>
  <c r="AM115" i="31" s="1"/>
  <c r="AC119" i="30"/>
  <c r="AL118" i="30"/>
  <c r="AO117" i="30" a="1"/>
  <c r="AO117" i="30" s="1"/>
  <c r="AM117" i="30" a="1"/>
  <c r="AM117" i="30" s="1"/>
  <c r="AI115" i="29"/>
  <c r="AN115" i="29" a="1"/>
  <c r="AN115" i="29" s="1"/>
  <c r="AM115" i="29" a="1"/>
  <c r="AM115" i="29" s="1"/>
  <c r="AL121" i="28"/>
  <c r="AD121" i="28"/>
  <c r="AE121" i="28" s="1"/>
  <c r="AF121" i="28" s="1"/>
  <c r="AG121" i="28" s="1"/>
  <c r="AH121" i="28" s="1"/>
  <c r="AN120" i="28" a="1"/>
  <c r="AN120" i="28" s="1"/>
  <c r="AO120" i="28" a="1"/>
  <c r="AO120" i="28" s="1"/>
  <c r="AM120" i="28" a="1"/>
  <c r="AM120" i="28" s="1"/>
  <c r="AL116" i="27"/>
  <c r="AC117" i="27"/>
  <c r="AM115" i="27" a="1"/>
  <c r="AM115" i="27" s="1"/>
  <c r="AL116" i="26"/>
  <c r="AC117" i="26"/>
  <c r="AM115" i="26" a="1"/>
  <c r="AM115" i="26" s="1"/>
  <c r="AN115" i="26" a="1"/>
  <c r="AN115" i="26" s="1"/>
  <c r="AO115" i="26" a="1"/>
  <c r="AO115" i="26" s="1"/>
  <c r="AD121" i="25"/>
  <c r="AE121" i="25" s="1"/>
  <c r="AF121" i="25" s="1"/>
  <c r="AG121" i="25" s="1"/>
  <c r="AH121" i="25" s="1"/>
  <c r="AL121" i="25"/>
  <c r="AN120" i="25" a="1"/>
  <c r="AN120" i="25" s="1"/>
  <c r="AO120" i="25" a="1"/>
  <c r="AO120" i="25" s="1"/>
  <c r="AM120" i="25" a="1"/>
  <c r="AM120" i="25" s="1"/>
  <c r="AI123" i="24"/>
  <c r="AN123" i="24" a="1"/>
  <c r="AN123" i="24" s="1"/>
  <c r="AD119" i="23"/>
  <c r="AE119" i="23" s="1"/>
  <c r="AF119" i="23" s="1"/>
  <c r="AG119" i="23" s="1"/>
  <c r="AH119" i="23" s="1"/>
  <c r="AL119" i="23"/>
  <c r="AN118" i="23" a="1"/>
  <c r="AN118" i="23" s="1"/>
  <c r="AO118" i="23" a="1"/>
  <c r="AO118" i="23" s="1"/>
  <c r="AM118" i="23" a="1"/>
  <c r="AM118" i="23" s="1"/>
  <c r="AL119" i="39" l="1"/>
  <c r="AD119" i="39"/>
  <c r="AE119" i="39" s="1"/>
  <c r="AF119" i="39" s="1"/>
  <c r="AG119" i="39" s="1"/>
  <c r="AH119" i="39" s="1"/>
  <c r="AM118" i="39" a="1"/>
  <c r="AM118" i="39" s="1"/>
  <c r="AN118" i="39" a="1"/>
  <c r="AN118" i="39" s="1"/>
  <c r="AO118" i="39" a="1"/>
  <c r="AO118" i="39" s="1"/>
  <c r="AN117" i="38" a="1"/>
  <c r="AN117" i="38" s="1"/>
  <c r="AI117" i="38"/>
  <c r="AL118" i="37"/>
  <c r="AC119" i="37"/>
  <c r="AN117" i="37" a="1"/>
  <c r="AN117" i="37" s="1"/>
  <c r="AM122" i="36" a="1"/>
  <c r="AM122" i="36" s="1"/>
  <c r="AO122" i="36" a="1"/>
  <c r="AO122" i="36" s="1"/>
  <c r="AN122" i="36" a="1"/>
  <c r="AN122" i="36" s="1"/>
  <c r="AD123" i="36"/>
  <c r="AE123" i="36" s="1"/>
  <c r="AF123" i="36" s="1"/>
  <c r="AG123" i="36" s="1"/>
  <c r="AH123" i="36" s="1"/>
  <c r="AL123" i="36"/>
  <c r="AC123" i="35"/>
  <c r="AL122" i="35"/>
  <c r="AO121" i="35" a="1"/>
  <c r="AO121" i="35" s="1"/>
  <c r="AC123" i="34"/>
  <c r="AL122" i="34"/>
  <c r="AM121" i="34" a="1"/>
  <c r="AM121" i="34" s="1"/>
  <c r="AO121" i="34" a="1"/>
  <c r="AO121" i="34" s="1"/>
  <c r="AI115" i="33"/>
  <c r="AO115" i="33" a="1"/>
  <c r="AO115" i="33" s="1"/>
  <c r="AM115" i="33" a="1"/>
  <c r="AM115" i="33" s="1"/>
  <c r="AM114" i="32" a="1"/>
  <c r="AM114" i="32" s="1"/>
  <c r="AO114" i="32" a="1"/>
  <c r="AO114" i="32" s="1"/>
  <c r="AN114" i="32" a="1"/>
  <c r="AN114" i="32" s="1"/>
  <c r="AL115" i="32"/>
  <c r="AD115" i="32"/>
  <c r="AE115" i="32" s="1"/>
  <c r="AF115" i="32" s="1"/>
  <c r="AG115" i="32" s="1"/>
  <c r="AH115" i="32" s="1"/>
  <c r="AO116" i="31" a="1"/>
  <c r="AO116" i="31" s="1"/>
  <c r="AN116" i="31" a="1"/>
  <c r="AN116" i="31" s="1"/>
  <c r="AM116" i="31" a="1"/>
  <c r="AM116" i="31" s="1"/>
  <c r="AD117" i="31"/>
  <c r="AE117" i="31" s="1"/>
  <c r="AF117" i="31" s="1"/>
  <c r="AG117" i="31" s="1"/>
  <c r="AH117" i="31" s="1"/>
  <c r="AL117" i="31"/>
  <c r="AM118" i="30" a="1"/>
  <c r="AM118" i="30" s="1"/>
  <c r="AO118" i="30" a="1"/>
  <c r="AO118" i="30" s="1"/>
  <c r="AN118" i="30" a="1"/>
  <c r="AN118" i="30" s="1"/>
  <c r="AL119" i="30"/>
  <c r="AD119" i="30"/>
  <c r="AE119" i="30" s="1"/>
  <c r="AF119" i="30" s="1"/>
  <c r="AG119" i="30" s="1"/>
  <c r="AH119" i="30" s="1"/>
  <c r="AL116" i="29"/>
  <c r="AC117" i="29"/>
  <c r="AO115" i="29" a="1"/>
  <c r="AO115" i="29" s="1"/>
  <c r="AI121" i="28"/>
  <c r="AO121" i="28" a="1"/>
  <c r="AO121" i="28" s="1"/>
  <c r="AD117" i="27"/>
  <c r="AE117" i="27" s="1"/>
  <c r="AF117" i="27" s="1"/>
  <c r="AG117" i="27" s="1"/>
  <c r="AH117" i="27" s="1"/>
  <c r="AL117" i="27"/>
  <c r="AO116" i="27" a="1"/>
  <c r="AO116" i="27" s="1"/>
  <c r="AM116" i="27" a="1"/>
  <c r="AM116" i="27" s="1"/>
  <c r="AN116" i="27" a="1"/>
  <c r="AN116" i="27" s="1"/>
  <c r="AD117" i="26"/>
  <c r="AE117" i="26" s="1"/>
  <c r="AF117" i="26" s="1"/>
  <c r="AG117" i="26" s="1"/>
  <c r="AH117" i="26" s="1"/>
  <c r="AL117" i="26"/>
  <c r="AN116" i="26" a="1"/>
  <c r="AN116" i="26" s="1"/>
  <c r="AM116" i="26" a="1"/>
  <c r="AM116" i="26" s="1"/>
  <c r="AO116" i="26" a="1"/>
  <c r="AO116" i="26" s="1"/>
  <c r="AI121" i="25"/>
  <c r="AN121" i="25" a="1"/>
  <c r="AN121" i="25" s="1"/>
  <c r="AC125" i="24"/>
  <c r="AL124" i="24"/>
  <c r="AM123" i="24" a="1"/>
  <c r="AM123" i="24" s="1"/>
  <c r="AO123" i="24" a="1"/>
  <c r="AO123" i="24" s="1"/>
  <c r="AI119" i="23"/>
  <c r="AN119" i="23" a="1"/>
  <c r="AN119" i="23" s="1"/>
  <c r="AO119" i="23" a="1"/>
  <c r="AO119" i="23" s="1"/>
  <c r="AI119" i="39" l="1"/>
  <c r="AN119" i="39" a="1"/>
  <c r="AN119" i="39" s="1"/>
  <c r="AL118" i="38"/>
  <c r="AC119" i="38"/>
  <c r="AM117" i="38" a="1"/>
  <c r="AM117" i="38" s="1"/>
  <c r="AO117" i="38" a="1"/>
  <c r="AO117" i="38" s="1"/>
  <c r="AD119" i="37"/>
  <c r="AE119" i="37" s="1"/>
  <c r="AF119" i="37" s="1"/>
  <c r="AG119" i="37" s="1"/>
  <c r="AH119" i="37" s="1"/>
  <c r="AL119" i="37"/>
  <c r="AO118" i="37" a="1"/>
  <c r="AO118" i="37" s="1"/>
  <c r="AN118" i="37" a="1"/>
  <c r="AN118" i="37" s="1"/>
  <c r="AM118" i="37" a="1"/>
  <c r="AM118" i="37" s="1"/>
  <c r="AI123" i="36"/>
  <c r="AN123" i="36" a="1"/>
  <c r="AN123" i="36" s="1"/>
  <c r="AO122" i="35" a="1"/>
  <c r="AO122" i="35" s="1"/>
  <c r="AN122" i="35" a="1"/>
  <c r="AN122" i="35" s="1"/>
  <c r="AM122" i="35" a="1"/>
  <c r="AM122" i="35" s="1"/>
  <c r="AL123" i="35"/>
  <c r="AD123" i="35"/>
  <c r="AE123" i="35" s="1"/>
  <c r="AF123" i="35" s="1"/>
  <c r="AG123" i="35" s="1"/>
  <c r="AH123" i="35" s="1"/>
  <c r="AN122" i="34" a="1"/>
  <c r="AN122" i="34" s="1"/>
  <c r="AO122" i="34" a="1"/>
  <c r="AO122" i="34" s="1"/>
  <c r="AM122" i="34" a="1"/>
  <c r="AM122" i="34" s="1"/>
  <c r="AD123" i="34"/>
  <c r="AE123" i="34" s="1"/>
  <c r="AF123" i="34" s="1"/>
  <c r="AG123" i="34" s="1"/>
  <c r="AH123" i="34" s="1"/>
  <c r="AL123" i="34"/>
  <c r="AC117" i="33"/>
  <c r="AL116" i="33"/>
  <c r="AN115" i="33" a="1"/>
  <c r="AN115" i="33" s="1"/>
  <c r="AI115" i="32"/>
  <c r="AI117" i="31"/>
  <c r="AM117" i="31" a="1"/>
  <c r="AM117" i="31" s="1"/>
  <c r="AN119" i="30" a="1"/>
  <c r="AN119" i="30" s="1"/>
  <c r="AI119" i="30"/>
  <c r="AL117" i="29"/>
  <c r="AD117" i="29"/>
  <c r="AE117" i="29" s="1"/>
  <c r="AF117" i="29" s="1"/>
  <c r="AG117" i="29" s="1"/>
  <c r="AH117" i="29" s="1"/>
  <c r="AO116" i="29" a="1"/>
  <c r="AO116" i="29" s="1"/>
  <c r="AN116" i="29" a="1"/>
  <c r="AN116" i="29" s="1"/>
  <c r="AM116" i="29" a="1"/>
  <c r="AM116" i="29" s="1"/>
  <c r="AL122" i="28"/>
  <c r="AC123" i="28"/>
  <c r="AN121" i="28" a="1"/>
  <c r="AN121" i="28" s="1"/>
  <c r="AM121" i="28" a="1"/>
  <c r="AM121" i="28" s="1"/>
  <c r="AI117" i="27"/>
  <c r="AN117" i="27" s="1" a="1"/>
  <c r="AN117" i="27" s="1"/>
  <c r="AI117" i="26"/>
  <c r="AC123" i="25"/>
  <c r="AL122" i="25"/>
  <c r="AO121" i="25" a="1"/>
  <c r="AO121" i="25" s="1"/>
  <c r="AM121" i="25" a="1"/>
  <c r="AM121" i="25" s="1"/>
  <c r="AO124" i="24" a="1"/>
  <c r="AO124" i="24" s="1"/>
  <c r="AM124" i="24" a="1"/>
  <c r="AM124" i="24" s="1"/>
  <c r="AN124" i="24" a="1"/>
  <c r="AN124" i="24" s="1"/>
  <c r="AL125" i="24"/>
  <c r="AD125" i="24"/>
  <c r="AE125" i="24" s="1"/>
  <c r="AF125" i="24" s="1"/>
  <c r="AG125" i="24" s="1"/>
  <c r="AH125" i="24" s="1"/>
  <c r="AC121" i="23"/>
  <c r="AL120" i="23"/>
  <c r="AM119" i="23" a="1"/>
  <c r="AM119" i="23" s="1"/>
  <c r="AC121" i="39" l="1"/>
  <c r="AL120" i="39"/>
  <c r="AO119" i="39" a="1"/>
  <c r="AO119" i="39" s="1"/>
  <c r="AM119" i="39" a="1"/>
  <c r="AM119" i="39" s="1"/>
  <c r="AD119" i="38"/>
  <c r="AE119" i="38" s="1"/>
  <c r="AF119" i="38" s="1"/>
  <c r="AG119" i="38" s="1"/>
  <c r="AH119" i="38" s="1"/>
  <c r="AL119" i="38"/>
  <c r="AM118" i="38" a="1"/>
  <c r="AM118" i="38" s="1"/>
  <c r="AN118" i="38" a="1"/>
  <c r="AN118" i="38" s="1"/>
  <c r="AO118" i="38" a="1"/>
  <c r="AO118" i="38" s="1"/>
  <c r="AI119" i="37"/>
  <c r="AN119" i="37" a="1"/>
  <c r="AN119" i="37" s="1"/>
  <c r="AL124" i="36"/>
  <c r="AC125" i="36"/>
  <c r="AM123" i="36" a="1"/>
  <c r="AM123" i="36" s="1"/>
  <c r="AO123" i="36" a="1"/>
  <c r="AO123" i="36" s="1"/>
  <c r="AI123" i="35"/>
  <c r="AM123" i="35" s="1" a="1"/>
  <c r="AM123" i="35" s="1"/>
  <c r="AI123" i="34"/>
  <c r="AN116" i="33" a="1"/>
  <c r="AN116" i="33" s="1"/>
  <c r="AM116" i="33" a="1"/>
  <c r="AM116" i="33" s="1"/>
  <c r="AO116" i="33" a="1"/>
  <c r="AO116" i="33" s="1"/>
  <c r="AL117" i="33"/>
  <c r="AD117" i="33"/>
  <c r="AE117" i="33" s="1"/>
  <c r="AF117" i="33" s="1"/>
  <c r="AG117" i="33" s="1"/>
  <c r="AH117" i="33" s="1"/>
  <c r="AC117" i="32"/>
  <c r="AL116" i="32"/>
  <c r="AM115" i="32" a="1"/>
  <c r="AM115" i="32" s="1"/>
  <c r="AN115" i="32" a="1"/>
  <c r="AN115" i="32" s="1"/>
  <c r="AO115" i="32" a="1"/>
  <c r="AO115" i="32" s="1"/>
  <c r="AL118" i="31"/>
  <c r="AC119" i="31"/>
  <c r="AN117" i="31" a="1"/>
  <c r="AN117" i="31" s="1"/>
  <c r="AO117" i="31" a="1"/>
  <c r="AO117" i="31" s="1"/>
  <c r="AL120" i="30"/>
  <c r="AC121" i="30"/>
  <c r="AM119" i="30" a="1"/>
  <c r="AM119" i="30" s="1"/>
  <c r="AO119" i="30" a="1"/>
  <c r="AO119" i="30" s="1"/>
  <c r="AI117" i="29"/>
  <c r="AD123" i="28"/>
  <c r="AE123" i="28" s="1"/>
  <c r="AF123" i="28" s="1"/>
  <c r="AG123" i="28" s="1"/>
  <c r="AH123" i="28" s="1"/>
  <c r="AL123" i="28"/>
  <c r="AM122" i="28" a="1"/>
  <c r="AM122" i="28" s="1"/>
  <c r="AO122" i="28" a="1"/>
  <c r="AO122" i="28" s="1"/>
  <c r="AN122" i="28" a="1"/>
  <c r="AN122" i="28" s="1"/>
  <c r="AM117" i="27" a="1"/>
  <c r="AM117" i="27" s="1"/>
  <c r="AL118" i="27"/>
  <c r="AC119" i="27"/>
  <c r="AO117" i="27" a="1"/>
  <c r="AO117" i="27" s="1"/>
  <c r="AL118" i="26"/>
  <c r="AC119" i="26"/>
  <c r="AN117" i="26" a="1"/>
  <c r="AN117" i="26" s="1"/>
  <c r="AM117" i="26" a="1"/>
  <c r="AM117" i="26" s="1"/>
  <c r="AO117" i="26" a="1"/>
  <c r="AO117" i="26" s="1"/>
  <c r="AO122" i="25" a="1"/>
  <c r="AO122" i="25" s="1"/>
  <c r="AM122" i="25" a="1"/>
  <c r="AM122" i="25" s="1"/>
  <c r="AN122" i="25" a="1"/>
  <c r="AN122" i="25" s="1"/>
  <c r="AL123" i="25"/>
  <c r="AD123" i="25"/>
  <c r="AE123" i="25" s="1"/>
  <c r="AF123" i="25" s="1"/>
  <c r="AG123" i="25" s="1"/>
  <c r="AH123" i="25" s="1"/>
  <c r="AI125" i="24"/>
  <c r="AO120" i="23" a="1"/>
  <c r="AO120" i="23" s="1"/>
  <c r="AN120" i="23" a="1"/>
  <c r="AN120" i="23" s="1"/>
  <c r="AM120" i="23" a="1"/>
  <c r="AM120" i="23" s="1"/>
  <c r="AD121" i="23"/>
  <c r="AE121" i="23" s="1"/>
  <c r="AF121" i="23" s="1"/>
  <c r="AG121" i="23" s="1"/>
  <c r="AH121" i="23" s="1"/>
  <c r="AL121" i="23"/>
  <c r="AO120" i="39" l="1" a="1"/>
  <c r="AO120" i="39" s="1"/>
  <c r="AN120" i="39" a="1"/>
  <c r="AN120" i="39" s="1"/>
  <c r="AM120" i="39" a="1"/>
  <c r="AM120" i="39" s="1"/>
  <c r="AL121" i="39"/>
  <c r="AD121" i="39"/>
  <c r="AE121" i="39" s="1"/>
  <c r="AF121" i="39" s="1"/>
  <c r="AG121" i="39" s="1"/>
  <c r="AH121" i="39" s="1"/>
  <c r="AI119" i="38"/>
  <c r="AM119" i="38" a="1"/>
  <c r="AM119" i="38" s="1"/>
  <c r="AC121" i="37"/>
  <c r="AL120" i="37"/>
  <c r="AO119" i="37" a="1"/>
  <c r="AO119" i="37" s="1"/>
  <c r="AM119" i="37" a="1"/>
  <c r="AM119" i="37" s="1"/>
  <c r="AL125" i="36"/>
  <c r="AD125" i="36"/>
  <c r="AE125" i="36" s="1"/>
  <c r="AF125" i="36" s="1"/>
  <c r="AG125" i="36" s="1"/>
  <c r="AH125" i="36" s="1"/>
  <c r="AO124" i="36" a="1"/>
  <c r="AO124" i="36" s="1"/>
  <c r="AN124" i="36" a="1"/>
  <c r="AN124" i="36" s="1"/>
  <c r="AM124" i="36" a="1"/>
  <c r="AM124" i="36" s="1"/>
  <c r="AL124" i="35"/>
  <c r="AC125" i="35"/>
  <c r="AN123" i="35" a="1"/>
  <c r="AN123" i="35" s="1"/>
  <c r="AO123" i="35" a="1"/>
  <c r="AO123" i="35" s="1"/>
  <c r="AC125" i="34"/>
  <c r="AL124" i="34"/>
  <c r="AO123" i="34" a="1"/>
  <c r="AO123" i="34" s="1"/>
  <c r="AM123" i="34" a="1"/>
  <c r="AM123" i="34" s="1"/>
  <c r="AN123" i="34" a="1"/>
  <c r="AN123" i="34" s="1"/>
  <c r="AI117" i="33"/>
  <c r="AN117" i="33" a="1"/>
  <c r="AN117" i="33" s="1"/>
  <c r="AO116" i="32" a="1"/>
  <c r="AO116" i="32" s="1"/>
  <c r="AN116" i="32" a="1"/>
  <c r="AN116" i="32" s="1"/>
  <c r="AM116" i="32" a="1"/>
  <c r="AM116" i="32" s="1"/>
  <c r="AD117" i="32"/>
  <c r="AE117" i="32" s="1"/>
  <c r="AF117" i="32" s="1"/>
  <c r="AG117" i="32" s="1"/>
  <c r="AH117" i="32" s="1"/>
  <c r="AL117" i="32"/>
  <c r="AL119" i="31"/>
  <c r="AD119" i="31"/>
  <c r="AE119" i="31" s="1"/>
  <c r="AF119" i="31" s="1"/>
  <c r="AG119" i="31" s="1"/>
  <c r="AH119" i="31" s="1"/>
  <c r="AN118" i="31" a="1"/>
  <c r="AN118" i="31" s="1"/>
  <c r="AM118" i="31" a="1"/>
  <c r="AM118" i="31" s="1"/>
  <c r="AO118" i="31" a="1"/>
  <c r="AO118" i="31" s="1"/>
  <c r="AL121" i="30"/>
  <c r="AD121" i="30"/>
  <c r="AE121" i="30" s="1"/>
  <c r="AF121" i="30" s="1"/>
  <c r="AG121" i="30" s="1"/>
  <c r="AH121" i="30" s="1"/>
  <c r="AM120" i="30" a="1"/>
  <c r="AM120" i="30" s="1"/>
  <c r="AO120" i="30" a="1"/>
  <c r="AO120" i="30" s="1"/>
  <c r="AN120" i="30" a="1"/>
  <c r="AN120" i="30" s="1"/>
  <c r="AC119" i="29"/>
  <c r="AL118" i="29"/>
  <c r="AO117" i="29" a="1"/>
  <c r="AO117" i="29" s="1"/>
  <c r="AM117" i="29" a="1"/>
  <c r="AM117" i="29" s="1"/>
  <c r="AN117" i="29" a="1"/>
  <c r="AN117" i="29" s="1"/>
  <c r="AI123" i="28"/>
  <c r="AN123" i="28" a="1"/>
  <c r="AN123" i="28" s="1"/>
  <c r="AL119" i="27"/>
  <c r="AD119" i="27"/>
  <c r="AE119" i="27" s="1"/>
  <c r="AF119" i="27" s="1"/>
  <c r="AG119" i="27" s="1"/>
  <c r="AH119" i="27" s="1"/>
  <c r="AN118" i="27" a="1"/>
  <c r="AN118" i="27" s="1"/>
  <c r="AO118" i="27" a="1"/>
  <c r="AO118" i="27" s="1"/>
  <c r="AM118" i="27" a="1"/>
  <c r="AM118" i="27" s="1"/>
  <c r="AL119" i="26"/>
  <c r="AD119" i="26"/>
  <c r="AE119" i="26" s="1"/>
  <c r="AF119" i="26" s="1"/>
  <c r="AG119" i="26" s="1"/>
  <c r="AH119" i="26" s="1"/>
  <c r="AM118" i="26" a="1"/>
  <c r="AM118" i="26" s="1"/>
  <c r="AO118" i="26" a="1"/>
  <c r="AO118" i="26" s="1"/>
  <c r="AN118" i="26" a="1"/>
  <c r="AN118" i="26" s="1"/>
  <c r="AI123" i="25"/>
  <c r="AC127" i="24"/>
  <c r="AL126" i="24"/>
  <c r="AO125" i="24" a="1"/>
  <c r="AO125" i="24" s="1"/>
  <c r="AN125" i="24" a="1"/>
  <c r="AN125" i="24" s="1"/>
  <c r="AM125" i="24" a="1"/>
  <c r="AM125" i="24" s="1"/>
  <c r="AI121" i="23"/>
  <c r="AO121" i="39" l="1" a="1"/>
  <c r="AO121" i="39" s="1"/>
  <c r="AI121" i="39"/>
  <c r="AN121" i="39" a="1"/>
  <c r="AN121" i="39" s="1"/>
  <c r="AC121" i="38"/>
  <c r="AL120" i="38"/>
  <c r="AO119" i="38" a="1"/>
  <c r="AO119" i="38" s="1"/>
  <c r="AN119" i="38" a="1"/>
  <c r="AN119" i="38" s="1"/>
  <c r="AN120" i="37" a="1"/>
  <c r="AN120" i="37" s="1"/>
  <c r="AM120" i="37" a="1"/>
  <c r="AM120" i="37" s="1"/>
  <c r="AO120" i="37" a="1"/>
  <c r="AO120" i="37" s="1"/>
  <c r="AD121" i="37"/>
  <c r="AE121" i="37" s="1"/>
  <c r="AF121" i="37" s="1"/>
  <c r="AG121" i="37" s="1"/>
  <c r="AH121" i="37" s="1"/>
  <c r="AL121" i="37"/>
  <c r="AI125" i="36"/>
  <c r="AN125" i="36" a="1"/>
  <c r="AN125" i="36" s="1"/>
  <c r="AO125" i="36" a="1"/>
  <c r="AO125" i="36" s="1"/>
  <c r="AL125" i="35"/>
  <c r="AD125" i="35"/>
  <c r="AE125" i="35" s="1"/>
  <c r="AF125" i="35" s="1"/>
  <c r="AG125" i="35" s="1"/>
  <c r="AH125" i="35" s="1"/>
  <c r="AN124" i="35" a="1"/>
  <c r="AN124" i="35" s="1"/>
  <c r="AM124" i="35" a="1"/>
  <c r="AM124" i="35" s="1"/>
  <c r="AO124" i="35" a="1"/>
  <c r="AO124" i="35" s="1"/>
  <c r="AO124" i="34" a="1"/>
  <c r="AO124" i="34" s="1"/>
  <c r="AN124" i="34" a="1"/>
  <c r="AN124" i="34" s="1"/>
  <c r="AM124" i="34" a="1"/>
  <c r="AM124" i="34" s="1"/>
  <c r="AD125" i="34"/>
  <c r="AE125" i="34" s="1"/>
  <c r="AF125" i="34" s="1"/>
  <c r="AG125" i="34" s="1"/>
  <c r="AH125" i="34" s="1"/>
  <c r="AL125" i="34"/>
  <c r="AL118" i="33"/>
  <c r="AC119" i="33"/>
  <c r="AO117" i="33" a="1"/>
  <c r="AO117" i="33" s="1"/>
  <c r="AM117" i="33" a="1"/>
  <c r="AM117" i="33" s="1"/>
  <c r="AI117" i="32"/>
  <c r="AN117" i="32" a="1"/>
  <c r="AN117" i="32" s="1"/>
  <c r="AI119" i="31"/>
  <c r="AM119" i="31" a="1"/>
  <c r="AM119" i="31" s="1"/>
  <c r="AI121" i="30"/>
  <c r="AN121" i="30" a="1"/>
  <c r="AN121" i="30" s="1"/>
  <c r="AM121" i="30" a="1"/>
  <c r="AM121" i="30" s="1"/>
  <c r="AO121" i="30" a="1"/>
  <c r="AO121" i="30" s="1"/>
  <c r="AO118" i="29" a="1"/>
  <c r="AO118" i="29" s="1"/>
  <c r="AM118" i="29" a="1"/>
  <c r="AM118" i="29" s="1"/>
  <c r="AN118" i="29" a="1"/>
  <c r="AN118" i="29" s="1"/>
  <c r="AD119" i="29"/>
  <c r="AE119" i="29" s="1"/>
  <c r="AF119" i="29" s="1"/>
  <c r="AG119" i="29" s="1"/>
  <c r="AH119" i="29" s="1"/>
  <c r="AL119" i="29"/>
  <c r="AL124" i="28"/>
  <c r="AC125" i="28"/>
  <c r="AM123" i="28" a="1"/>
  <c r="AM123" i="28" s="1"/>
  <c r="AO123" i="28" a="1"/>
  <c r="AO123" i="28" s="1"/>
  <c r="AI119" i="27"/>
  <c r="AN119" i="27" s="1" a="1"/>
  <c r="AN119" i="27" s="1"/>
  <c r="AO119" i="26" a="1"/>
  <c r="AO119" i="26" s="1"/>
  <c r="AI119" i="26"/>
  <c r="AN119" i="26" a="1"/>
  <c r="AN119" i="26" s="1"/>
  <c r="AM119" i="26" a="1"/>
  <c r="AM119" i="26" s="1"/>
  <c r="AL124" i="25"/>
  <c r="AC125" i="25"/>
  <c r="AO123" i="25" a="1"/>
  <c r="AO123" i="25" s="1"/>
  <c r="AN123" i="25" a="1"/>
  <c r="AN123" i="25" s="1"/>
  <c r="AM123" i="25" a="1"/>
  <c r="AM123" i="25" s="1"/>
  <c r="AM126" i="24" a="1"/>
  <c r="AM126" i="24" s="1"/>
  <c r="AN126" i="24" a="1"/>
  <c r="AN126" i="24" s="1"/>
  <c r="AO126" i="24" a="1"/>
  <c r="AO126" i="24" s="1"/>
  <c r="AD127" i="24"/>
  <c r="AE127" i="24" s="1"/>
  <c r="AF127" i="24" s="1"/>
  <c r="AG127" i="24" s="1"/>
  <c r="AH127" i="24" s="1"/>
  <c r="AL127" i="24"/>
  <c r="AL122" i="23"/>
  <c r="AC123" i="23"/>
  <c r="AN121" i="23" a="1"/>
  <c r="AN121" i="23" s="1"/>
  <c r="AO121" i="23" a="1"/>
  <c r="AO121" i="23" s="1"/>
  <c r="AM121" i="23" a="1"/>
  <c r="AM121" i="23" s="1"/>
  <c r="AL122" i="39" l="1"/>
  <c r="AC123" i="39"/>
  <c r="AM121" i="39" a="1"/>
  <c r="AM121" i="39" s="1"/>
  <c r="AO120" i="38" a="1"/>
  <c r="AO120" i="38" s="1"/>
  <c r="AM120" i="38" a="1"/>
  <c r="AM120" i="38" s="1"/>
  <c r="AN120" i="38" a="1"/>
  <c r="AN120" i="38" s="1"/>
  <c r="AL121" i="38"/>
  <c r="AD121" i="38"/>
  <c r="AE121" i="38" s="1"/>
  <c r="AF121" i="38" s="1"/>
  <c r="AG121" i="38" s="1"/>
  <c r="AH121" i="38" s="1"/>
  <c r="AI121" i="37"/>
  <c r="AN121" i="37" a="1"/>
  <c r="AN121" i="37" s="1"/>
  <c r="AC127" i="36"/>
  <c r="AL126" i="36"/>
  <c r="AM125" i="36" a="1"/>
  <c r="AM125" i="36" s="1"/>
  <c r="AI125" i="35"/>
  <c r="AM125" i="35" a="1"/>
  <c r="AM125" i="35" s="1"/>
  <c r="AI125" i="34"/>
  <c r="AL119" i="33"/>
  <c r="AD119" i="33"/>
  <c r="AE119" i="33" s="1"/>
  <c r="AF119" i="33" s="1"/>
  <c r="AG119" i="33" s="1"/>
  <c r="AH119" i="33" s="1"/>
  <c r="AO118" i="33" a="1"/>
  <c r="AO118" i="33" s="1"/>
  <c r="AM118" i="33" a="1"/>
  <c r="AM118" i="33" s="1"/>
  <c r="AN118" i="33" a="1"/>
  <c r="AN118" i="33" s="1"/>
  <c r="AC119" i="32"/>
  <c r="AL118" i="32"/>
  <c r="AM117" i="32" a="1"/>
  <c r="AM117" i="32" s="1"/>
  <c r="AO117" i="32" a="1"/>
  <c r="AO117" i="32" s="1"/>
  <c r="AL120" i="31"/>
  <c r="AC121" i="31"/>
  <c r="AO119" i="31" a="1"/>
  <c r="AO119" i="31" s="1"/>
  <c r="AN119" i="31" a="1"/>
  <c r="AN119" i="31" s="1"/>
  <c r="AC123" i="30"/>
  <c r="AL122" i="30"/>
  <c r="AI119" i="29"/>
  <c r="AL125" i="28"/>
  <c r="AD125" i="28"/>
  <c r="AE125" i="28" s="1"/>
  <c r="AF125" i="28" s="1"/>
  <c r="AG125" i="28" s="1"/>
  <c r="AH125" i="28" s="1"/>
  <c r="AO124" i="28" a="1"/>
  <c r="AO124" i="28" s="1"/>
  <c r="AN124" i="28" a="1"/>
  <c r="AN124" i="28" s="1"/>
  <c r="AM124" i="28" a="1"/>
  <c r="AM124" i="28" s="1"/>
  <c r="AM119" i="27" a="1"/>
  <c r="AM119" i="27" s="1"/>
  <c r="AL120" i="27"/>
  <c r="AC121" i="27"/>
  <c r="AO119" i="27" a="1"/>
  <c r="AO119" i="27" s="1"/>
  <c r="AL120" i="26"/>
  <c r="AC121" i="26"/>
  <c r="AL125" i="25"/>
  <c r="AD125" i="25"/>
  <c r="AE125" i="25" s="1"/>
  <c r="AF125" i="25" s="1"/>
  <c r="AG125" i="25" s="1"/>
  <c r="AH125" i="25" s="1"/>
  <c r="AO124" i="25" a="1"/>
  <c r="AO124" i="25" s="1"/>
  <c r="AN124" i="25" a="1"/>
  <c r="AN124" i="25" s="1"/>
  <c r="AM124" i="25" a="1"/>
  <c r="AM124" i="25" s="1"/>
  <c r="AI127" i="24"/>
  <c r="AL123" i="23"/>
  <c r="AD123" i="23"/>
  <c r="AE123" i="23" s="1"/>
  <c r="AF123" i="23" s="1"/>
  <c r="AG123" i="23" s="1"/>
  <c r="AH123" i="23" s="1"/>
  <c r="AN122" i="23" a="1"/>
  <c r="AN122" i="23" s="1"/>
  <c r="AM122" i="23" a="1"/>
  <c r="AM122" i="23" s="1"/>
  <c r="AO122" i="23" a="1"/>
  <c r="AO122" i="23" s="1"/>
  <c r="AL123" i="39" l="1"/>
  <c r="AD123" i="39"/>
  <c r="AE123" i="39" s="1"/>
  <c r="AF123" i="39" s="1"/>
  <c r="AG123" i="39" s="1"/>
  <c r="AH123" i="39" s="1"/>
  <c r="AN122" i="39" a="1"/>
  <c r="AN122" i="39" s="1"/>
  <c r="AM122" i="39" a="1"/>
  <c r="AM122" i="39" s="1"/>
  <c r="AO122" i="39" a="1"/>
  <c r="AO122" i="39" s="1"/>
  <c r="AI121" i="38"/>
  <c r="AO121" i="38" s="1" a="1"/>
  <c r="AO121" i="38" s="1"/>
  <c r="AL122" i="37"/>
  <c r="AC123" i="37"/>
  <c r="AM121" i="37" a="1"/>
  <c r="AM121" i="37" s="1"/>
  <c r="AO121" i="37" a="1"/>
  <c r="AO121" i="37" s="1"/>
  <c r="AN126" i="36" a="1"/>
  <c r="AN126" i="36" s="1"/>
  <c r="AO126" i="36" a="1"/>
  <c r="AO126" i="36" s="1"/>
  <c r="AM126" i="36" a="1"/>
  <c r="AM126" i="36" s="1"/>
  <c r="AD127" i="36"/>
  <c r="AE127" i="36" s="1"/>
  <c r="AF127" i="36" s="1"/>
  <c r="AG127" i="36" s="1"/>
  <c r="AH127" i="36" s="1"/>
  <c r="AL127" i="36"/>
  <c r="AC127" i="35"/>
  <c r="AL126" i="35"/>
  <c r="AN125" i="35" a="1"/>
  <c r="AN125" i="35" s="1"/>
  <c r="AO125" i="35" a="1"/>
  <c r="AO125" i="35" s="1"/>
  <c r="AC127" i="34"/>
  <c r="AL126" i="34"/>
  <c r="AO125" i="34" a="1"/>
  <c r="AO125" i="34" s="1"/>
  <c r="AN125" i="34" a="1"/>
  <c r="AN125" i="34" s="1"/>
  <c r="AM125" i="34" a="1"/>
  <c r="AM125" i="34" s="1"/>
  <c r="AI119" i="33"/>
  <c r="AO119" i="33" a="1"/>
  <c r="AO119" i="33" s="1"/>
  <c r="AN118" i="32" a="1"/>
  <c r="AN118" i="32" s="1"/>
  <c r="AO118" i="32" a="1"/>
  <c r="AO118" i="32" s="1"/>
  <c r="AM118" i="32" a="1"/>
  <c r="AM118" i="32" s="1"/>
  <c r="AD119" i="32"/>
  <c r="AE119" i="32" s="1"/>
  <c r="AF119" i="32" s="1"/>
  <c r="AG119" i="32" s="1"/>
  <c r="AH119" i="32" s="1"/>
  <c r="AL119" i="32"/>
  <c r="AL121" i="31"/>
  <c r="AD121" i="31"/>
  <c r="AE121" i="31" s="1"/>
  <c r="AF121" i="31" s="1"/>
  <c r="AG121" i="31" s="1"/>
  <c r="AH121" i="31" s="1"/>
  <c r="AM120" i="31" a="1"/>
  <c r="AM120" i="31" s="1"/>
  <c r="AN120" i="31" a="1"/>
  <c r="AN120" i="31" s="1"/>
  <c r="AO120" i="31" a="1"/>
  <c r="AO120" i="31" s="1"/>
  <c r="AN122" i="30" a="1"/>
  <c r="AN122" i="30" s="1"/>
  <c r="AM122" i="30" a="1"/>
  <c r="AM122" i="30" s="1"/>
  <c r="AO122" i="30" a="1"/>
  <c r="AO122" i="30" s="1"/>
  <c r="AD123" i="30"/>
  <c r="AE123" i="30" s="1"/>
  <c r="AF123" i="30" s="1"/>
  <c r="AG123" i="30" s="1"/>
  <c r="AH123" i="30" s="1"/>
  <c r="AL123" i="30"/>
  <c r="AC121" i="29"/>
  <c r="AL120" i="29"/>
  <c r="AN119" i="29" a="1"/>
  <c r="AN119" i="29" s="1"/>
  <c r="AO119" i="29" a="1"/>
  <c r="AO119" i="29" s="1"/>
  <c r="AM119" i="29" a="1"/>
  <c r="AM119" i="29" s="1"/>
  <c r="AI125" i="28"/>
  <c r="AN125" i="28" s="1" a="1"/>
  <c r="AN125" i="28" s="1"/>
  <c r="AM125" i="28" a="1"/>
  <c r="AM125" i="28" s="1"/>
  <c r="AL121" i="27"/>
  <c r="AD121" i="27"/>
  <c r="AE121" i="27" s="1"/>
  <c r="AF121" i="27" s="1"/>
  <c r="AG121" i="27" s="1"/>
  <c r="AH121" i="27" s="1"/>
  <c r="AM120" i="27" a="1"/>
  <c r="AM120" i="27" s="1"/>
  <c r="AN120" i="27" a="1"/>
  <c r="AN120" i="27" s="1"/>
  <c r="AO120" i="27" a="1"/>
  <c r="AO120" i="27" s="1"/>
  <c r="AD121" i="26"/>
  <c r="AE121" i="26" s="1"/>
  <c r="AF121" i="26" s="1"/>
  <c r="AG121" i="26" s="1"/>
  <c r="AH121" i="26" s="1"/>
  <c r="AL121" i="26"/>
  <c r="AN120" i="26" a="1"/>
  <c r="AN120" i="26" s="1"/>
  <c r="AM120" i="26" a="1"/>
  <c r="AM120" i="26" s="1"/>
  <c r="AO120" i="26" a="1"/>
  <c r="AO120" i="26" s="1"/>
  <c r="AI125" i="25"/>
  <c r="AN125" i="25" a="1"/>
  <c r="AN125" i="25" s="1"/>
  <c r="AL128" i="24"/>
  <c r="AC129" i="24"/>
  <c r="AM127" i="24" a="1"/>
  <c r="AM127" i="24" s="1"/>
  <c r="AO127" i="24" a="1"/>
  <c r="AO127" i="24" s="1"/>
  <c r="AN127" i="24" a="1"/>
  <c r="AN127" i="24" s="1"/>
  <c r="AI123" i="23"/>
  <c r="AO123" i="23" a="1"/>
  <c r="AO123" i="23" s="1"/>
  <c r="AI123" i="39" l="1"/>
  <c r="AC123" i="38"/>
  <c r="AL122" i="38"/>
  <c r="AN121" i="38" a="1"/>
  <c r="AN121" i="38" s="1"/>
  <c r="AM121" i="38" a="1"/>
  <c r="AM121" i="38" s="1"/>
  <c r="AL123" i="37"/>
  <c r="AD123" i="37"/>
  <c r="AE123" i="37" s="1"/>
  <c r="AF123" i="37" s="1"/>
  <c r="AG123" i="37" s="1"/>
  <c r="AH123" i="37" s="1"/>
  <c r="AN122" i="37" a="1"/>
  <c r="AN122" i="37" s="1"/>
  <c r="AM122" i="37" a="1"/>
  <c r="AM122" i="37" s="1"/>
  <c r="AO122" i="37" a="1"/>
  <c r="AO122" i="37" s="1"/>
  <c r="AI127" i="36"/>
  <c r="AN126" i="35" a="1"/>
  <c r="AN126" i="35" s="1"/>
  <c r="AO126" i="35" a="1"/>
  <c r="AO126" i="35" s="1"/>
  <c r="AM126" i="35" a="1"/>
  <c r="AM126" i="35" s="1"/>
  <c r="AL127" i="35"/>
  <c r="AD127" i="35"/>
  <c r="AE127" i="35" s="1"/>
  <c r="AF127" i="35" s="1"/>
  <c r="AG127" i="35" s="1"/>
  <c r="AH127" i="35" s="1"/>
  <c r="AO126" i="34" a="1"/>
  <c r="AO126" i="34" s="1"/>
  <c r="AN126" i="34" a="1"/>
  <c r="AN126" i="34" s="1"/>
  <c r="AM126" i="34" a="1"/>
  <c r="AM126" i="34" s="1"/>
  <c r="AD127" i="34"/>
  <c r="AE127" i="34" s="1"/>
  <c r="AF127" i="34" s="1"/>
  <c r="AG127" i="34" s="1"/>
  <c r="AH127" i="34" s="1"/>
  <c r="AL127" i="34"/>
  <c r="AL120" i="33"/>
  <c r="AC121" i="33"/>
  <c r="AN119" i="33" a="1"/>
  <c r="AN119" i="33" s="1"/>
  <c r="AM119" i="33" a="1"/>
  <c r="AM119" i="33" s="1"/>
  <c r="AI119" i="32"/>
  <c r="AI121" i="31"/>
  <c r="AO121" i="31" s="1" a="1"/>
  <c r="AO121" i="31" s="1"/>
  <c r="AM121" i="31" a="1"/>
  <c r="AM121" i="31" s="1"/>
  <c r="AI123" i="30"/>
  <c r="AO120" i="29" a="1"/>
  <c r="AO120" i="29" s="1"/>
  <c r="AM120" i="29" a="1"/>
  <c r="AM120" i="29" s="1"/>
  <c r="AN120" i="29" a="1"/>
  <c r="AN120" i="29" s="1"/>
  <c r="AD121" i="29"/>
  <c r="AE121" i="29" s="1"/>
  <c r="AF121" i="29" s="1"/>
  <c r="AG121" i="29" s="1"/>
  <c r="AH121" i="29" s="1"/>
  <c r="AL121" i="29"/>
  <c r="AL126" i="28"/>
  <c r="AC127" i="28"/>
  <c r="AO125" i="28" a="1"/>
  <c r="AO125" i="28" s="1"/>
  <c r="AI121" i="27"/>
  <c r="AM121" i="27" s="1" a="1"/>
  <c r="AM121" i="27" s="1"/>
  <c r="AI121" i="26"/>
  <c r="AC127" i="25"/>
  <c r="AL126" i="25"/>
  <c r="AO125" i="25" a="1"/>
  <c r="AO125" i="25" s="1"/>
  <c r="AM125" i="25" a="1"/>
  <c r="AM125" i="25" s="1"/>
  <c r="AL129" i="24"/>
  <c r="AD129" i="24"/>
  <c r="AE129" i="24" s="1"/>
  <c r="AF129" i="24" s="1"/>
  <c r="AG129" i="24" s="1"/>
  <c r="AH129" i="24" s="1"/>
  <c r="AM128" i="24" a="1"/>
  <c r="AM128" i="24" s="1"/>
  <c r="AO128" i="24" a="1"/>
  <c r="AO128" i="24" s="1"/>
  <c r="AN128" i="24" a="1"/>
  <c r="AN128" i="24" s="1"/>
  <c r="AL124" i="23"/>
  <c r="AC125" i="23"/>
  <c r="AN123" i="23" a="1"/>
  <c r="AN123" i="23" s="1"/>
  <c r="AM123" i="23" a="1"/>
  <c r="AM123" i="23" s="1"/>
  <c r="AL124" i="39" l="1"/>
  <c r="AC125" i="39"/>
  <c r="AO123" i="39" a="1"/>
  <c r="AO123" i="39" s="1"/>
  <c r="AN123" i="39" a="1"/>
  <c r="AN123" i="39" s="1"/>
  <c r="AM123" i="39" a="1"/>
  <c r="AM123" i="39" s="1"/>
  <c r="AO122" i="38" a="1"/>
  <c r="AO122" i="38" s="1"/>
  <c r="AN122" i="38" a="1"/>
  <c r="AN122" i="38" s="1"/>
  <c r="AM122" i="38" a="1"/>
  <c r="AM122" i="38" s="1"/>
  <c r="AL123" i="38"/>
  <c r="AD123" i="38"/>
  <c r="AE123" i="38" s="1"/>
  <c r="AF123" i="38" s="1"/>
  <c r="AG123" i="38" s="1"/>
  <c r="AH123" i="38" s="1"/>
  <c r="AI123" i="37"/>
  <c r="AN123" i="37" a="1"/>
  <c r="AN123" i="37" s="1"/>
  <c r="AM123" i="37" a="1"/>
  <c r="AM123" i="37" s="1"/>
  <c r="AL128" i="36"/>
  <c r="AC129" i="36"/>
  <c r="AM127" i="36" a="1"/>
  <c r="AM127" i="36" s="1"/>
  <c r="AO127" i="36" a="1"/>
  <c r="AO127" i="36" s="1"/>
  <c r="AN127" i="36" a="1"/>
  <c r="AN127" i="36" s="1"/>
  <c r="AI127" i="35"/>
  <c r="AN127" i="35" a="1"/>
  <c r="AN127" i="35" s="1"/>
  <c r="AN127" i="34" a="1"/>
  <c r="AN127" i="34" s="1"/>
  <c r="AI127" i="34"/>
  <c r="AO127" i="34" a="1"/>
  <c r="AO127" i="34" s="1"/>
  <c r="AD121" i="33"/>
  <c r="AE121" i="33" s="1"/>
  <c r="AF121" i="33" s="1"/>
  <c r="AG121" i="33" s="1"/>
  <c r="AH121" i="33" s="1"/>
  <c r="AL121" i="33"/>
  <c r="AO120" i="33" a="1"/>
  <c r="AO120" i="33" s="1"/>
  <c r="AM120" i="33" a="1"/>
  <c r="AM120" i="33" s="1"/>
  <c r="AN120" i="33" a="1"/>
  <c r="AN120" i="33" s="1"/>
  <c r="AL120" i="32"/>
  <c r="AC121" i="32"/>
  <c r="AO119" i="32" a="1"/>
  <c r="AO119" i="32" s="1"/>
  <c r="AM119" i="32" a="1"/>
  <c r="AM119" i="32" s="1"/>
  <c r="AN119" i="32" a="1"/>
  <c r="AN119" i="32" s="1"/>
  <c r="AC123" i="31"/>
  <c r="AL122" i="31"/>
  <c r="AN121" i="31" a="1"/>
  <c r="AN121" i="31" s="1"/>
  <c r="AL124" i="30"/>
  <c r="AC125" i="30"/>
  <c r="AN123" i="30" a="1"/>
  <c r="AN123" i="30" s="1"/>
  <c r="AM123" i="30" a="1"/>
  <c r="AM123" i="30" s="1"/>
  <c r="AO123" i="30" a="1"/>
  <c r="AO123" i="30" s="1"/>
  <c r="AI121" i="29"/>
  <c r="AN121" i="29" s="1" a="1"/>
  <c r="AN121" i="29" s="1"/>
  <c r="AL127" i="28"/>
  <c r="AD127" i="28"/>
  <c r="AE127" i="28" s="1"/>
  <c r="AF127" i="28" s="1"/>
  <c r="AG127" i="28" s="1"/>
  <c r="AH127" i="28" s="1"/>
  <c r="AN126" i="28" a="1"/>
  <c r="AN126" i="28" s="1"/>
  <c r="AO126" i="28" a="1"/>
  <c r="AO126" i="28" s="1"/>
  <c r="AM126" i="28" a="1"/>
  <c r="AM126" i="28" s="1"/>
  <c r="AN121" i="27" a="1"/>
  <c r="AN121" i="27" s="1"/>
  <c r="AC123" i="27"/>
  <c r="AL122" i="27"/>
  <c r="AO121" i="27" a="1"/>
  <c r="AO121" i="27" s="1"/>
  <c r="AC123" i="26"/>
  <c r="AL122" i="26"/>
  <c r="AN121" i="26" a="1"/>
  <c r="AN121" i="26" s="1"/>
  <c r="AM121" i="26" a="1"/>
  <c r="AM121" i="26" s="1"/>
  <c r="AO121" i="26" a="1"/>
  <c r="AO121" i="26" s="1"/>
  <c r="AO126" i="25" a="1"/>
  <c r="AO126" i="25" s="1"/>
  <c r="AN126" i="25" a="1"/>
  <c r="AN126" i="25" s="1"/>
  <c r="AM126" i="25" a="1"/>
  <c r="AM126" i="25" s="1"/>
  <c r="AD127" i="25"/>
  <c r="AE127" i="25" s="1"/>
  <c r="AF127" i="25" s="1"/>
  <c r="AG127" i="25" s="1"/>
  <c r="AH127" i="25" s="1"/>
  <c r="AL127" i="25"/>
  <c r="AI129" i="24"/>
  <c r="AN129" i="24" a="1"/>
  <c r="AN129" i="24" s="1"/>
  <c r="AD125" i="23"/>
  <c r="AE125" i="23" s="1"/>
  <c r="AF125" i="23" s="1"/>
  <c r="AG125" i="23" s="1"/>
  <c r="AH125" i="23" s="1"/>
  <c r="AL125" i="23"/>
  <c r="AO124" i="23" a="1"/>
  <c r="AO124" i="23" s="1"/>
  <c r="AN124" i="23" a="1"/>
  <c r="AN124" i="23" s="1"/>
  <c r="AM124" i="23" a="1"/>
  <c r="AM124" i="23" s="1"/>
  <c r="AL125" i="39" l="1"/>
  <c r="AD125" i="39"/>
  <c r="AE125" i="39" s="1"/>
  <c r="AF125" i="39" s="1"/>
  <c r="AG125" i="39" s="1"/>
  <c r="AH125" i="39" s="1"/>
  <c r="AM124" i="39" a="1"/>
  <c r="AM124" i="39" s="1"/>
  <c r="AN124" i="39" a="1"/>
  <c r="AN124" i="39" s="1"/>
  <c r="AO124" i="39" a="1"/>
  <c r="AO124" i="39" s="1"/>
  <c r="AI123" i="38"/>
  <c r="AN123" i="38" a="1"/>
  <c r="AN123" i="38" s="1"/>
  <c r="AM123" i="38" a="1"/>
  <c r="AM123" i="38" s="1"/>
  <c r="AO123" i="38" a="1"/>
  <c r="AO123" i="38" s="1"/>
  <c r="AC125" i="37"/>
  <c r="AL124" i="37"/>
  <c r="AO123" i="37" a="1"/>
  <c r="AO123" i="37" s="1"/>
  <c r="AL129" i="36"/>
  <c r="AD129" i="36"/>
  <c r="AE129" i="36" s="1"/>
  <c r="AF129" i="36" s="1"/>
  <c r="AG129" i="36" s="1"/>
  <c r="AH129" i="36" s="1"/>
  <c r="AO128" i="36" a="1"/>
  <c r="AO128" i="36" s="1"/>
  <c r="AM128" i="36" a="1"/>
  <c r="AM128" i="36" s="1"/>
  <c r="AN128" i="36" a="1"/>
  <c r="AN128" i="36" s="1"/>
  <c r="AL128" i="35"/>
  <c r="AC129" i="35"/>
  <c r="AO127" i="35" a="1"/>
  <c r="AO127" i="35" s="1"/>
  <c r="AM127" i="35" a="1"/>
  <c r="AM127" i="35" s="1"/>
  <c r="AC129" i="34"/>
  <c r="AL128" i="34"/>
  <c r="AM127" i="34" a="1"/>
  <c r="AM127" i="34" s="1"/>
  <c r="AI121" i="33"/>
  <c r="AN121" i="33" a="1"/>
  <c r="AN121" i="33" s="1"/>
  <c r="AD121" i="32"/>
  <c r="AE121" i="32" s="1"/>
  <c r="AF121" i="32" s="1"/>
  <c r="AG121" i="32" s="1"/>
  <c r="AH121" i="32" s="1"/>
  <c r="AL121" i="32"/>
  <c r="AM120" i="32" a="1"/>
  <c r="AM120" i="32" s="1"/>
  <c r="AO120" i="32" a="1"/>
  <c r="AO120" i="32" s="1"/>
  <c r="AN120" i="32" a="1"/>
  <c r="AN120" i="32" s="1"/>
  <c r="AO122" i="31" a="1"/>
  <c r="AO122" i="31" s="1"/>
  <c r="AM122" i="31" a="1"/>
  <c r="AM122" i="31" s="1"/>
  <c r="AN122" i="31" a="1"/>
  <c r="AN122" i="31" s="1"/>
  <c r="AD123" i="31"/>
  <c r="AE123" i="31" s="1"/>
  <c r="AF123" i="31" s="1"/>
  <c r="AG123" i="31" s="1"/>
  <c r="AH123" i="31" s="1"/>
  <c r="AL123" i="31"/>
  <c r="AL125" i="30"/>
  <c r="AD125" i="30"/>
  <c r="AE125" i="30" s="1"/>
  <c r="AF125" i="30" s="1"/>
  <c r="AG125" i="30" s="1"/>
  <c r="AH125" i="30" s="1"/>
  <c r="AO124" i="30" a="1"/>
  <c r="AO124" i="30" s="1"/>
  <c r="AN124" i="30" a="1"/>
  <c r="AN124" i="30" s="1"/>
  <c r="AM124" i="30" a="1"/>
  <c r="AM124" i="30" s="1"/>
  <c r="AL122" i="29"/>
  <c r="AC123" i="29"/>
  <c r="AM121" i="29" a="1"/>
  <c r="AM121" i="29" s="1"/>
  <c r="AO121" i="29" a="1"/>
  <c r="AO121" i="29" s="1"/>
  <c r="AM127" i="28" a="1"/>
  <c r="AM127" i="28" s="1"/>
  <c r="AI127" i="28"/>
  <c r="AN127" i="28" a="1"/>
  <c r="AN127" i="28" s="1"/>
  <c r="AO127" i="28" a="1"/>
  <c r="AO127" i="28" s="1"/>
  <c r="AO122" i="27" a="1"/>
  <c r="AO122" i="27" s="1"/>
  <c r="AN122" i="27" a="1"/>
  <c r="AN122" i="27" s="1"/>
  <c r="AM122" i="27" a="1"/>
  <c r="AM122" i="27" s="1"/>
  <c r="AL123" i="27"/>
  <c r="AD123" i="27"/>
  <c r="AE123" i="27" s="1"/>
  <c r="AF123" i="27" s="1"/>
  <c r="AG123" i="27" s="1"/>
  <c r="AH123" i="27" s="1"/>
  <c r="AO122" i="26" a="1"/>
  <c r="AO122" i="26" s="1"/>
  <c r="AM122" i="26" a="1"/>
  <c r="AM122" i="26" s="1"/>
  <c r="AN122" i="26" a="1"/>
  <c r="AN122" i="26" s="1"/>
  <c r="AL123" i="26"/>
  <c r="AD123" i="26"/>
  <c r="AE123" i="26" s="1"/>
  <c r="AF123" i="26" s="1"/>
  <c r="AG123" i="26" s="1"/>
  <c r="AH123" i="26" s="1"/>
  <c r="AI127" i="25"/>
  <c r="AC131" i="24"/>
  <c r="AL130" i="24"/>
  <c r="AM129" i="24" a="1"/>
  <c r="AM129" i="24" s="1"/>
  <c r="AO129" i="24" a="1"/>
  <c r="AO129" i="24" s="1"/>
  <c r="AI125" i="23"/>
  <c r="AI125" i="39" l="1"/>
  <c r="AN125" i="39" a="1"/>
  <c r="AN125" i="39" s="1"/>
  <c r="AM125" i="39" a="1"/>
  <c r="AM125" i="39" s="1"/>
  <c r="AC125" i="38"/>
  <c r="AL124" i="38"/>
  <c r="AO124" i="37" a="1"/>
  <c r="AO124" i="37" s="1"/>
  <c r="AM124" i="37" a="1"/>
  <c r="AM124" i="37" s="1"/>
  <c r="AN124" i="37" a="1"/>
  <c r="AN124" i="37" s="1"/>
  <c r="AL125" i="37"/>
  <c r="AD125" i="37"/>
  <c r="AE125" i="37" s="1"/>
  <c r="AF125" i="37" s="1"/>
  <c r="AG125" i="37" s="1"/>
  <c r="AH125" i="37" s="1"/>
  <c r="AI129" i="36"/>
  <c r="AD129" i="35"/>
  <c r="AE129" i="35" s="1"/>
  <c r="AF129" i="35" s="1"/>
  <c r="AG129" i="35" s="1"/>
  <c r="AH129" i="35" s="1"/>
  <c r="AL129" i="35"/>
  <c r="AO128" i="35" a="1"/>
  <c r="AO128" i="35" s="1"/>
  <c r="AN128" i="35" a="1"/>
  <c r="AN128" i="35" s="1"/>
  <c r="AM128" i="35" a="1"/>
  <c r="AM128" i="35" s="1"/>
  <c r="AN128" i="34" a="1"/>
  <c r="AN128" i="34" s="1"/>
  <c r="AM128" i="34" a="1"/>
  <c r="AM128" i="34" s="1"/>
  <c r="AO128" i="34" a="1"/>
  <c r="AO128" i="34" s="1"/>
  <c r="AL129" i="34"/>
  <c r="AD129" i="34"/>
  <c r="AE129" i="34" s="1"/>
  <c r="AF129" i="34" s="1"/>
  <c r="AG129" i="34" s="1"/>
  <c r="AH129" i="34" s="1"/>
  <c r="AC123" i="33"/>
  <c r="AL122" i="33"/>
  <c r="AO121" i="33" a="1"/>
  <c r="AO121" i="33" s="1"/>
  <c r="AM121" i="33" a="1"/>
  <c r="AM121" i="33" s="1"/>
  <c r="AN121" i="32" a="1"/>
  <c r="AN121" i="32" s="1"/>
  <c r="AI121" i="32"/>
  <c r="AI123" i="31"/>
  <c r="AI125" i="30"/>
  <c r="AN125" i="30" a="1"/>
  <c r="AN125" i="30" s="1"/>
  <c r="AL123" i="29"/>
  <c r="AD123" i="29"/>
  <c r="AE123" i="29" s="1"/>
  <c r="AF123" i="29" s="1"/>
  <c r="AG123" i="29" s="1"/>
  <c r="AH123" i="29" s="1"/>
  <c r="AM122" i="29" a="1"/>
  <c r="AM122" i="29" s="1"/>
  <c r="AO122" i="29" a="1"/>
  <c r="AO122" i="29" s="1"/>
  <c r="AN122" i="29" a="1"/>
  <c r="AN122" i="29" s="1"/>
  <c r="AC129" i="28"/>
  <c r="AL128" i="28"/>
  <c r="AI123" i="27"/>
  <c r="AN123" i="27" a="1"/>
  <c r="AN123" i="27" s="1"/>
  <c r="AO123" i="27" a="1"/>
  <c r="AO123" i="27" s="1"/>
  <c r="AM123" i="27" a="1"/>
  <c r="AM123" i="27" s="1"/>
  <c r="AI123" i="26"/>
  <c r="AO123" i="26" s="1" a="1"/>
  <c r="AO123" i="26" s="1"/>
  <c r="AC129" i="25"/>
  <c r="AL128" i="25"/>
  <c r="AO127" i="25" a="1"/>
  <c r="AO127" i="25" s="1"/>
  <c r="AM127" i="25" a="1"/>
  <c r="AM127" i="25" s="1"/>
  <c r="AN127" i="25" a="1"/>
  <c r="AN127" i="25" s="1"/>
  <c r="AM130" i="24" a="1"/>
  <c r="AM130" i="24" s="1"/>
  <c r="AO130" i="24" a="1"/>
  <c r="AO130" i="24" s="1"/>
  <c r="AN130" i="24" a="1"/>
  <c r="AN130" i="24" s="1"/>
  <c r="AL131" i="24"/>
  <c r="AD131" i="24"/>
  <c r="AE131" i="24" s="1"/>
  <c r="AF131" i="24" s="1"/>
  <c r="AG131" i="24" s="1"/>
  <c r="AH131" i="24" s="1"/>
  <c r="AC127" i="23"/>
  <c r="AL126" i="23"/>
  <c r="AN125" i="23" a="1"/>
  <c r="AN125" i="23" s="1"/>
  <c r="AM125" i="23" a="1"/>
  <c r="AM125" i="23" s="1"/>
  <c r="AO125" i="23" a="1"/>
  <c r="AO125" i="23" s="1"/>
  <c r="AC127" i="39" l="1"/>
  <c r="AL126" i="39"/>
  <c r="AO125" i="39" a="1"/>
  <c r="AO125" i="39" s="1"/>
  <c r="AN124" i="38" a="1"/>
  <c r="AN124" i="38" s="1"/>
  <c r="AM124" i="38" a="1"/>
  <c r="AM124" i="38" s="1"/>
  <c r="AO124" i="38" a="1"/>
  <c r="AO124" i="38" s="1"/>
  <c r="AL125" i="38"/>
  <c r="AD125" i="38"/>
  <c r="AE125" i="38" s="1"/>
  <c r="AF125" i="38" s="1"/>
  <c r="AG125" i="38" s="1"/>
  <c r="AH125" i="38" s="1"/>
  <c r="AI125" i="37"/>
  <c r="AM125" i="37" s="1" a="1"/>
  <c r="AM125" i="37" s="1"/>
  <c r="AO125" i="37" a="1"/>
  <c r="AO125" i="37" s="1"/>
  <c r="AC131" i="36"/>
  <c r="AL130" i="36"/>
  <c r="AO129" i="36" a="1"/>
  <c r="AO129" i="36" s="1"/>
  <c r="AN129" i="36" a="1"/>
  <c r="AN129" i="36" s="1"/>
  <c r="AM129" i="36" a="1"/>
  <c r="AM129" i="36" s="1"/>
  <c r="AI129" i="35"/>
  <c r="AN129" i="35" a="1"/>
  <c r="AN129" i="35" s="1"/>
  <c r="AM129" i="34" a="1"/>
  <c r="AM129" i="34" s="1"/>
  <c r="AI129" i="34"/>
  <c r="AN122" i="33" a="1"/>
  <c r="AN122" i="33" s="1"/>
  <c r="AM122" i="33" a="1"/>
  <c r="AM122" i="33" s="1"/>
  <c r="AO122" i="33" a="1"/>
  <c r="AO122" i="33" s="1"/>
  <c r="AD123" i="33"/>
  <c r="AE123" i="33" s="1"/>
  <c r="AF123" i="33" s="1"/>
  <c r="AG123" i="33" s="1"/>
  <c r="AH123" i="33" s="1"/>
  <c r="AL123" i="33"/>
  <c r="AC123" i="32"/>
  <c r="AL122" i="32"/>
  <c r="AO121" i="32" a="1"/>
  <c r="AO121" i="32" s="1"/>
  <c r="AM121" i="32" a="1"/>
  <c r="AM121" i="32" s="1"/>
  <c r="AL124" i="31"/>
  <c r="AC125" i="31"/>
  <c r="AO123" i="31" a="1"/>
  <c r="AO123" i="31" s="1"/>
  <c r="AN123" i="31" a="1"/>
  <c r="AN123" i="31" s="1"/>
  <c r="AM123" i="31" a="1"/>
  <c r="AM123" i="31" s="1"/>
  <c r="AC127" i="30"/>
  <c r="AL126" i="30"/>
  <c r="AM125" i="30" a="1"/>
  <c r="AM125" i="30" s="1"/>
  <c r="AO125" i="30" a="1"/>
  <c r="AO125" i="30" s="1"/>
  <c r="AI123" i="29"/>
  <c r="AL129" i="28"/>
  <c r="AD129" i="28"/>
  <c r="AE129" i="28" s="1"/>
  <c r="AF129" i="28" s="1"/>
  <c r="AG129" i="28" s="1"/>
  <c r="AH129" i="28" s="1"/>
  <c r="AM128" i="28" a="1"/>
  <c r="AM128" i="28" s="1"/>
  <c r="AO128" i="28" a="1"/>
  <c r="AO128" i="28" s="1"/>
  <c r="AN128" i="28" a="1"/>
  <c r="AN128" i="28" s="1"/>
  <c r="AC125" i="27"/>
  <c r="AL124" i="27"/>
  <c r="AL124" i="26"/>
  <c r="AC125" i="26"/>
  <c r="AN123" i="26" a="1"/>
  <c r="AN123" i="26" s="1"/>
  <c r="AM123" i="26" a="1"/>
  <c r="AM123" i="26" s="1"/>
  <c r="AM128" i="25" a="1"/>
  <c r="AM128" i="25" s="1"/>
  <c r="AN128" i="25" a="1"/>
  <c r="AN128" i="25" s="1"/>
  <c r="AO128" i="25" a="1"/>
  <c r="AO128" i="25" s="1"/>
  <c r="AL129" i="25"/>
  <c r="AD129" i="25"/>
  <c r="AE129" i="25" s="1"/>
  <c r="AF129" i="25" s="1"/>
  <c r="AG129" i="25" s="1"/>
  <c r="AH129" i="25" s="1"/>
  <c r="AI131" i="24"/>
  <c r="AM131" i="24" a="1"/>
  <c r="AM131" i="24" s="1"/>
  <c r="AO131" i="24" a="1"/>
  <c r="AO131" i="24" s="1"/>
  <c r="AN126" i="23" a="1"/>
  <c r="AN126" i="23" s="1"/>
  <c r="AM126" i="23" a="1"/>
  <c r="AM126" i="23" s="1"/>
  <c r="AO126" i="23" a="1"/>
  <c r="AO126" i="23" s="1"/>
  <c r="AD127" i="23"/>
  <c r="AE127" i="23" s="1"/>
  <c r="AF127" i="23" s="1"/>
  <c r="AG127" i="23" s="1"/>
  <c r="AH127" i="23" s="1"/>
  <c r="AL127" i="23"/>
  <c r="AO126" i="39" l="1" a="1"/>
  <c r="AO126" i="39" s="1"/>
  <c r="AM126" i="39" a="1"/>
  <c r="AM126" i="39" s="1"/>
  <c r="AN126" i="39" a="1"/>
  <c r="AN126" i="39" s="1"/>
  <c r="AD127" i="39"/>
  <c r="AE127" i="39" s="1"/>
  <c r="AF127" i="39" s="1"/>
  <c r="AG127" i="39" s="1"/>
  <c r="AH127" i="39" s="1"/>
  <c r="AL127" i="39"/>
  <c r="AI125" i="38"/>
  <c r="AN125" i="38" s="1" a="1"/>
  <c r="AN125" i="38" s="1"/>
  <c r="AL126" i="37"/>
  <c r="AC127" i="37"/>
  <c r="AN125" i="37" a="1"/>
  <c r="AN125" i="37" s="1"/>
  <c r="AN130" i="36" a="1"/>
  <c r="AN130" i="36" s="1"/>
  <c r="AO130" i="36" a="1"/>
  <c r="AO130" i="36" s="1"/>
  <c r="AM130" i="36" a="1"/>
  <c r="AM130" i="36" s="1"/>
  <c r="AL131" i="36"/>
  <c r="AD131" i="36"/>
  <c r="AE131" i="36" s="1"/>
  <c r="AF131" i="36" s="1"/>
  <c r="AG131" i="36" s="1"/>
  <c r="AH131" i="36" s="1"/>
  <c r="AC131" i="35"/>
  <c r="AL130" i="35"/>
  <c r="AM129" i="35" a="1"/>
  <c r="AM129" i="35" s="1"/>
  <c r="AO129" i="35" a="1"/>
  <c r="AO129" i="35" s="1"/>
  <c r="AC131" i="34"/>
  <c r="AL130" i="34"/>
  <c r="AN129" i="34" a="1"/>
  <c r="AN129" i="34" s="1"/>
  <c r="AO129" i="34" a="1"/>
  <c r="AO129" i="34" s="1"/>
  <c r="AI123" i="33"/>
  <c r="AO123" i="33" a="1"/>
  <c r="AO123" i="33" s="1"/>
  <c r="AO122" i="32" a="1"/>
  <c r="AO122" i="32" s="1"/>
  <c r="AM122" i="32" a="1"/>
  <c r="AM122" i="32" s="1"/>
  <c r="AN122" i="32" a="1"/>
  <c r="AN122" i="32" s="1"/>
  <c r="AL123" i="32"/>
  <c r="AD123" i="32"/>
  <c r="AE123" i="32" s="1"/>
  <c r="AF123" i="32" s="1"/>
  <c r="AG123" i="32" s="1"/>
  <c r="AH123" i="32" s="1"/>
  <c r="AL125" i="31"/>
  <c r="AD125" i="31"/>
  <c r="AE125" i="31" s="1"/>
  <c r="AF125" i="31" s="1"/>
  <c r="AG125" i="31" s="1"/>
  <c r="AH125" i="31" s="1"/>
  <c r="AM124" i="31" a="1"/>
  <c r="AM124" i="31" s="1"/>
  <c r="AO124" i="31" a="1"/>
  <c r="AO124" i="31" s="1"/>
  <c r="AN124" i="31" a="1"/>
  <c r="AN124" i="31" s="1"/>
  <c r="AN126" i="30" a="1"/>
  <c r="AN126" i="30" s="1"/>
  <c r="AO126" i="30" a="1"/>
  <c r="AO126" i="30" s="1"/>
  <c r="AM126" i="30" a="1"/>
  <c r="AM126" i="30" s="1"/>
  <c r="AL127" i="30"/>
  <c r="AD127" i="30"/>
  <c r="AE127" i="30" s="1"/>
  <c r="AF127" i="30" s="1"/>
  <c r="AG127" i="30" s="1"/>
  <c r="AH127" i="30" s="1"/>
  <c r="AL124" i="29"/>
  <c r="AC125" i="29"/>
  <c r="AM123" i="29" a="1"/>
  <c r="AM123" i="29" s="1"/>
  <c r="AO123" i="29" a="1"/>
  <c r="AO123" i="29" s="1"/>
  <c r="AN123" i="29" a="1"/>
  <c r="AN123" i="29" s="1"/>
  <c r="AI129" i="28"/>
  <c r="AN129" i="28" a="1"/>
  <c r="AN129" i="28" s="1"/>
  <c r="AO124" i="27" a="1"/>
  <c r="AO124" i="27" s="1"/>
  <c r="AM124" i="27" a="1"/>
  <c r="AM124" i="27" s="1"/>
  <c r="AN124" i="27" a="1"/>
  <c r="AN124" i="27" s="1"/>
  <c r="AL125" i="27"/>
  <c r="AD125" i="27"/>
  <c r="AE125" i="27" s="1"/>
  <c r="AF125" i="27" s="1"/>
  <c r="AG125" i="27" s="1"/>
  <c r="AH125" i="27" s="1"/>
  <c r="AL125" i="26"/>
  <c r="AD125" i="26"/>
  <c r="AE125" i="26" s="1"/>
  <c r="AF125" i="26" s="1"/>
  <c r="AG125" i="26" s="1"/>
  <c r="AH125" i="26" s="1"/>
  <c r="AN124" i="26" a="1"/>
  <c r="AN124" i="26" s="1"/>
  <c r="AO124" i="26" a="1"/>
  <c r="AO124" i="26" s="1"/>
  <c r="AM124" i="26" a="1"/>
  <c r="AM124" i="26" s="1"/>
  <c r="AI129" i="25"/>
  <c r="AN129" i="25" a="1"/>
  <c r="AN129" i="25" s="1"/>
  <c r="AM129" i="25" a="1"/>
  <c r="AM129" i="25" s="1"/>
  <c r="AC133" i="24"/>
  <c r="AL132" i="24"/>
  <c r="AN131" i="24" a="1"/>
  <c r="AN131" i="24" s="1"/>
  <c r="AI127" i="23"/>
  <c r="AI127" i="39" l="1"/>
  <c r="AN127" i="39" a="1"/>
  <c r="AN127" i="39" s="1"/>
  <c r="AM125" i="38" a="1"/>
  <c r="AM125" i="38" s="1"/>
  <c r="AC127" i="38"/>
  <c r="AL126" i="38"/>
  <c r="AO125" i="38" a="1"/>
  <c r="AO125" i="38" s="1"/>
  <c r="AD127" i="37"/>
  <c r="AE127" i="37" s="1"/>
  <c r="AF127" i="37" s="1"/>
  <c r="AG127" i="37" s="1"/>
  <c r="AH127" i="37" s="1"/>
  <c r="AL127" i="37"/>
  <c r="AM126" i="37" a="1"/>
  <c r="AM126" i="37" s="1"/>
  <c r="AN126" i="37" a="1"/>
  <c r="AN126" i="37" s="1"/>
  <c r="AO126" i="37" a="1"/>
  <c r="AO126" i="37" s="1"/>
  <c r="AI131" i="36"/>
  <c r="AN130" i="35" a="1"/>
  <c r="AN130" i="35" s="1"/>
  <c r="AO130" i="35" a="1"/>
  <c r="AO130" i="35" s="1"/>
  <c r="AM130" i="35" a="1"/>
  <c r="AM130" i="35" s="1"/>
  <c r="AD131" i="35"/>
  <c r="AE131" i="35" s="1"/>
  <c r="AF131" i="35" s="1"/>
  <c r="AG131" i="35" s="1"/>
  <c r="AH131" i="35" s="1"/>
  <c r="AL131" i="35"/>
  <c r="AM130" i="34" a="1"/>
  <c r="AM130" i="34" s="1"/>
  <c r="AN130" i="34" a="1"/>
  <c r="AN130" i="34" s="1"/>
  <c r="AO130" i="34" a="1"/>
  <c r="AO130" i="34" s="1"/>
  <c r="AD131" i="34"/>
  <c r="AE131" i="34" s="1"/>
  <c r="AF131" i="34" s="1"/>
  <c r="AG131" i="34" s="1"/>
  <c r="AH131" i="34" s="1"/>
  <c r="AL131" i="34"/>
  <c r="AC125" i="33"/>
  <c r="AL124" i="33"/>
  <c r="AN123" i="33" a="1"/>
  <c r="AN123" i="33" s="1"/>
  <c r="AM123" i="33" a="1"/>
  <c r="AM123" i="33" s="1"/>
  <c r="AI123" i="32"/>
  <c r="AN123" i="32" a="1"/>
  <c r="AN123" i="32" s="1"/>
  <c r="AI125" i="31"/>
  <c r="AN127" i="30" a="1"/>
  <c r="AN127" i="30" s="1"/>
  <c r="AI127" i="30"/>
  <c r="AO127" i="30" a="1"/>
  <c r="AO127" i="30" s="1"/>
  <c r="AD125" i="29"/>
  <c r="AE125" i="29" s="1"/>
  <c r="AF125" i="29" s="1"/>
  <c r="AG125" i="29" s="1"/>
  <c r="AH125" i="29" s="1"/>
  <c r="AL125" i="29"/>
  <c r="AM124" i="29" a="1"/>
  <c r="AM124" i="29" s="1"/>
  <c r="AN124" i="29" a="1"/>
  <c r="AN124" i="29" s="1"/>
  <c r="AO124" i="29" a="1"/>
  <c r="AO124" i="29" s="1"/>
  <c r="AC131" i="28"/>
  <c r="AL130" i="28"/>
  <c r="AM129" i="28" a="1"/>
  <c r="AM129" i="28" s="1"/>
  <c r="AO129" i="28" a="1"/>
  <c r="AO129" i="28" s="1"/>
  <c r="AI125" i="27"/>
  <c r="AI125" i="26"/>
  <c r="AN125" i="26" a="1"/>
  <c r="AN125" i="26" s="1"/>
  <c r="AO125" i="26" a="1"/>
  <c r="AO125" i="26" s="1"/>
  <c r="AL130" i="25"/>
  <c r="AC131" i="25"/>
  <c r="AO129" i="25" a="1"/>
  <c r="AO129" i="25" s="1"/>
  <c r="AN132" i="24" a="1"/>
  <c r="AN132" i="24" s="1"/>
  <c r="AO132" i="24" a="1"/>
  <c r="AO132" i="24" s="1"/>
  <c r="AM132" i="24" a="1"/>
  <c r="AM132" i="24" s="1"/>
  <c r="AL133" i="24"/>
  <c r="AD133" i="24"/>
  <c r="AE133" i="24" s="1"/>
  <c r="AF133" i="24" s="1"/>
  <c r="AG133" i="24" s="1"/>
  <c r="AH133" i="24" s="1"/>
  <c r="AL128" i="23"/>
  <c r="AC129" i="23"/>
  <c r="AN127" i="23" a="1"/>
  <c r="AN127" i="23" s="1"/>
  <c r="AM127" i="23" a="1"/>
  <c r="AM127" i="23" s="1"/>
  <c r="AO127" i="23" a="1"/>
  <c r="AO127" i="23" s="1"/>
  <c r="AL128" i="39" l="1"/>
  <c r="AC129" i="39"/>
  <c r="AM127" i="39" a="1"/>
  <c r="AM127" i="39" s="1"/>
  <c r="AO127" i="39" a="1"/>
  <c r="AO127" i="39" s="1"/>
  <c r="AM126" i="38" a="1"/>
  <c r="AM126" i="38" s="1"/>
  <c r="AO126" i="38" a="1"/>
  <c r="AO126" i="38" s="1"/>
  <c r="AN126" i="38" a="1"/>
  <c r="AN126" i="38" s="1"/>
  <c r="AL127" i="38"/>
  <c r="AD127" i="38"/>
  <c r="AE127" i="38" s="1"/>
  <c r="AF127" i="38" s="1"/>
  <c r="AG127" i="38" s="1"/>
  <c r="AH127" i="38" s="1"/>
  <c r="AI127" i="37"/>
  <c r="AC133" i="36"/>
  <c r="AL132" i="36"/>
  <c r="AM131" i="36" a="1"/>
  <c r="AM131" i="36" s="1"/>
  <c r="AO131" i="36" a="1"/>
  <c r="AO131" i="36" s="1"/>
  <c r="AN131" i="36" a="1"/>
  <c r="AN131" i="36" s="1"/>
  <c r="AI131" i="35"/>
  <c r="AN131" i="35" a="1"/>
  <c r="AN131" i="35" s="1"/>
  <c r="AM131" i="35" a="1"/>
  <c r="AM131" i="35" s="1"/>
  <c r="AI131" i="34"/>
  <c r="AN131" i="34" a="1"/>
  <c r="AN131" i="34" s="1"/>
  <c r="AM124" i="33" a="1"/>
  <c r="AM124" i="33" s="1"/>
  <c r="AO124" i="33" a="1"/>
  <c r="AO124" i="33" s="1"/>
  <c r="AN124" i="33" a="1"/>
  <c r="AN124" i="33" s="1"/>
  <c r="AD125" i="33"/>
  <c r="AE125" i="33" s="1"/>
  <c r="AF125" i="33" s="1"/>
  <c r="AG125" i="33" s="1"/>
  <c r="AH125" i="33" s="1"/>
  <c r="AL125" i="33"/>
  <c r="AC125" i="32"/>
  <c r="AL124" i="32"/>
  <c r="AO123" i="32" a="1"/>
  <c r="AO123" i="32" s="1"/>
  <c r="AM123" i="32" a="1"/>
  <c r="AM123" i="32" s="1"/>
  <c r="AL126" i="31"/>
  <c r="AC127" i="31"/>
  <c r="AN125" i="31" a="1"/>
  <c r="AN125" i="31" s="1"/>
  <c r="AO125" i="31" a="1"/>
  <c r="AO125" i="31" s="1"/>
  <c r="AM125" i="31" a="1"/>
  <c r="AM125" i="31" s="1"/>
  <c r="AL128" i="30"/>
  <c r="AC129" i="30"/>
  <c r="AM127" i="30" a="1"/>
  <c r="AM127" i="30" s="1"/>
  <c r="AI125" i="29"/>
  <c r="AN125" i="29" s="1" a="1"/>
  <c r="AN125" i="29" s="1"/>
  <c r="AO125" i="29" a="1"/>
  <c r="AO125" i="29" s="1"/>
  <c r="AO130" i="28" a="1"/>
  <c r="AO130" i="28" s="1"/>
  <c r="AN130" i="28" a="1"/>
  <c r="AN130" i="28" s="1"/>
  <c r="AM130" i="28" a="1"/>
  <c r="AM130" i="28" s="1"/>
  <c r="AD131" i="28"/>
  <c r="AE131" i="28" s="1"/>
  <c r="AF131" i="28" s="1"/>
  <c r="AG131" i="28" s="1"/>
  <c r="AH131" i="28" s="1"/>
  <c r="AL131" i="28"/>
  <c r="AL126" i="27"/>
  <c r="AC127" i="27"/>
  <c r="AO125" i="27" a="1"/>
  <c r="AO125" i="27" s="1"/>
  <c r="AM125" i="27" a="1"/>
  <c r="AM125" i="27" s="1"/>
  <c r="AN125" i="27" a="1"/>
  <c r="AN125" i="27" s="1"/>
  <c r="AL126" i="26"/>
  <c r="AC127" i="26"/>
  <c r="AM125" i="26" a="1"/>
  <c r="AM125" i="26" s="1"/>
  <c r="AL131" i="25"/>
  <c r="AD131" i="25"/>
  <c r="AE131" i="25" s="1"/>
  <c r="AF131" i="25" s="1"/>
  <c r="AG131" i="25" s="1"/>
  <c r="AH131" i="25" s="1"/>
  <c r="AM130" i="25" a="1"/>
  <c r="AM130" i="25" s="1"/>
  <c r="AN130" i="25" a="1"/>
  <c r="AN130" i="25" s="1"/>
  <c r="AO130" i="25" a="1"/>
  <c r="AO130" i="25" s="1"/>
  <c r="AI133" i="24"/>
  <c r="AN133" i="24" a="1"/>
  <c r="AN133" i="24" s="1"/>
  <c r="AO133" i="24" a="1"/>
  <c r="AO133" i="24" s="1"/>
  <c r="AL129" i="23"/>
  <c r="AD129" i="23"/>
  <c r="AE129" i="23" s="1"/>
  <c r="AF129" i="23" s="1"/>
  <c r="AG129" i="23" s="1"/>
  <c r="AH129" i="23" s="1"/>
  <c r="AM128" i="23" a="1"/>
  <c r="AM128" i="23" s="1"/>
  <c r="AO128" i="23" a="1"/>
  <c r="AO128" i="23" s="1"/>
  <c r="AN128" i="23" a="1"/>
  <c r="AN128" i="23" s="1"/>
  <c r="AL129" i="39" l="1"/>
  <c r="AD129" i="39"/>
  <c r="AE129" i="39" s="1"/>
  <c r="AF129" i="39" s="1"/>
  <c r="AG129" i="39" s="1"/>
  <c r="AH129" i="39" s="1"/>
  <c r="AN128" i="39" a="1"/>
  <c r="AN128" i="39" s="1"/>
  <c r="AM128" i="39" a="1"/>
  <c r="AM128" i="39" s="1"/>
  <c r="AO128" i="39" a="1"/>
  <c r="AO128" i="39" s="1"/>
  <c r="AI127" i="38"/>
  <c r="AN127" i="38" s="1" a="1"/>
  <c r="AN127" i="38" s="1"/>
  <c r="AC129" i="37"/>
  <c r="AL128" i="37"/>
  <c r="AO127" i="37" a="1"/>
  <c r="AO127" i="37" s="1"/>
  <c r="AM127" i="37" a="1"/>
  <c r="AM127" i="37" s="1"/>
  <c r="AN127" i="37" a="1"/>
  <c r="AN127" i="37" s="1"/>
  <c r="AM132" i="36" a="1"/>
  <c r="AM132" i="36" s="1"/>
  <c r="AO132" i="36" a="1"/>
  <c r="AO132" i="36" s="1"/>
  <c r="AN132" i="36" a="1"/>
  <c r="AN132" i="36" s="1"/>
  <c r="AD133" i="36"/>
  <c r="AE133" i="36" s="1"/>
  <c r="AF133" i="36" s="1"/>
  <c r="AG133" i="36" s="1"/>
  <c r="AH133" i="36" s="1"/>
  <c r="AL133" i="36"/>
  <c r="AL132" i="35"/>
  <c r="AC133" i="35"/>
  <c r="AO131" i="35" a="1"/>
  <c r="AO131" i="35" s="1"/>
  <c r="AC133" i="34"/>
  <c r="AL132" i="34"/>
  <c r="AM131" i="34" a="1"/>
  <c r="AM131" i="34" s="1"/>
  <c r="AO131" i="34" a="1"/>
  <c r="AO131" i="34" s="1"/>
  <c r="AI125" i="33"/>
  <c r="AN125" i="33" a="1"/>
  <c r="AN125" i="33" s="1"/>
  <c r="AN124" i="32" a="1"/>
  <c r="AN124" i="32" s="1"/>
  <c r="AM124" i="32" a="1"/>
  <c r="AM124" i="32" s="1"/>
  <c r="AO124" i="32" a="1"/>
  <c r="AO124" i="32" s="1"/>
  <c r="AL125" i="32"/>
  <c r="AD125" i="32"/>
  <c r="AE125" i="32" s="1"/>
  <c r="AF125" i="32" s="1"/>
  <c r="AG125" i="32" s="1"/>
  <c r="AH125" i="32" s="1"/>
  <c r="AD127" i="31"/>
  <c r="AE127" i="31" s="1"/>
  <c r="AF127" i="31" s="1"/>
  <c r="AG127" i="31" s="1"/>
  <c r="AH127" i="31" s="1"/>
  <c r="AL127" i="31"/>
  <c r="AM126" i="31" a="1"/>
  <c r="AM126" i="31" s="1"/>
  <c r="AO126" i="31" a="1"/>
  <c r="AO126" i="31" s="1"/>
  <c r="AN126" i="31" a="1"/>
  <c r="AN126" i="31" s="1"/>
  <c r="AD129" i="30"/>
  <c r="AE129" i="30" s="1"/>
  <c r="AF129" i="30" s="1"/>
  <c r="AG129" i="30" s="1"/>
  <c r="AH129" i="30" s="1"/>
  <c r="AL129" i="30"/>
  <c r="AN128" i="30" a="1"/>
  <c r="AN128" i="30" s="1"/>
  <c r="AO128" i="30" a="1"/>
  <c r="AO128" i="30" s="1"/>
  <c r="AM128" i="30" a="1"/>
  <c r="AM128" i="30" s="1"/>
  <c r="AL126" i="29"/>
  <c r="AC127" i="29"/>
  <c r="AM125" i="29" a="1"/>
  <c r="AM125" i="29" s="1"/>
  <c r="AN131" i="28" a="1"/>
  <c r="AN131" i="28" s="1"/>
  <c r="AI131" i="28"/>
  <c r="AO131" i="28" a="1"/>
  <c r="AO131" i="28" s="1"/>
  <c r="AL127" i="27"/>
  <c r="AD127" i="27"/>
  <c r="AE127" i="27" s="1"/>
  <c r="AF127" i="27" s="1"/>
  <c r="AG127" i="27" s="1"/>
  <c r="AH127" i="27" s="1"/>
  <c r="AN126" i="27" a="1"/>
  <c r="AN126" i="27" s="1"/>
  <c r="AO126" i="27" a="1"/>
  <c r="AO126" i="27" s="1"/>
  <c r="AM126" i="27" a="1"/>
  <c r="AM126" i="27" s="1"/>
  <c r="AD127" i="26"/>
  <c r="AE127" i="26" s="1"/>
  <c r="AF127" i="26" s="1"/>
  <c r="AG127" i="26" s="1"/>
  <c r="AH127" i="26" s="1"/>
  <c r="AL127" i="26"/>
  <c r="AO126" i="26" a="1"/>
  <c r="AO126" i="26" s="1"/>
  <c r="AN126" i="26" a="1"/>
  <c r="AN126" i="26" s="1"/>
  <c r="AM126" i="26" a="1"/>
  <c r="AM126" i="26" s="1"/>
  <c r="AI131" i="25"/>
  <c r="AN131" i="25" a="1"/>
  <c r="AN131" i="25" s="1"/>
  <c r="AC135" i="24"/>
  <c r="AL134" i="24"/>
  <c r="AM133" i="24" a="1"/>
  <c r="AM133" i="24" s="1"/>
  <c r="AI129" i="23"/>
  <c r="AN129" i="23" a="1"/>
  <c r="AN129" i="23" s="1"/>
  <c r="AO129" i="23" a="1"/>
  <c r="AO129" i="23" s="1"/>
  <c r="AI129" i="39" l="1"/>
  <c r="AC129" i="38"/>
  <c r="AL128" i="38"/>
  <c r="AM127" i="38" a="1"/>
  <c r="AM127" i="38" s="1"/>
  <c r="AO127" i="38" a="1"/>
  <c r="AO127" i="38" s="1"/>
  <c r="AO128" i="37" a="1"/>
  <c r="AO128" i="37" s="1"/>
  <c r="AN128" i="37" a="1"/>
  <c r="AN128" i="37" s="1"/>
  <c r="AM128" i="37" a="1"/>
  <c r="AM128" i="37" s="1"/>
  <c r="AL129" i="37"/>
  <c r="AD129" i="37"/>
  <c r="AE129" i="37" s="1"/>
  <c r="AF129" i="37" s="1"/>
  <c r="AG129" i="37" s="1"/>
  <c r="AH129" i="37" s="1"/>
  <c r="AI133" i="36"/>
  <c r="AN133" i="36" a="1"/>
  <c r="AN133" i="36" s="1"/>
  <c r="AD133" i="35"/>
  <c r="AE133" i="35" s="1"/>
  <c r="AF133" i="35" s="1"/>
  <c r="AG133" i="35" s="1"/>
  <c r="AH133" i="35" s="1"/>
  <c r="AL133" i="35"/>
  <c r="AO132" i="35" a="1"/>
  <c r="AO132" i="35" s="1"/>
  <c r="AN132" i="35" a="1"/>
  <c r="AN132" i="35" s="1"/>
  <c r="AM132" i="35" a="1"/>
  <c r="AM132" i="35" s="1"/>
  <c r="AN132" i="34" a="1"/>
  <c r="AN132" i="34" s="1"/>
  <c r="AO132" i="34" a="1"/>
  <c r="AO132" i="34" s="1"/>
  <c r="AM132" i="34" a="1"/>
  <c r="AM132" i="34" s="1"/>
  <c r="AD133" i="34"/>
  <c r="AE133" i="34" s="1"/>
  <c r="AF133" i="34" s="1"/>
  <c r="AG133" i="34" s="1"/>
  <c r="AH133" i="34" s="1"/>
  <c r="AL133" i="34"/>
  <c r="AL126" i="33"/>
  <c r="AC127" i="33"/>
  <c r="AO125" i="33" a="1"/>
  <c r="AO125" i="33" s="1"/>
  <c r="AM125" i="33" a="1"/>
  <c r="AM125" i="33" s="1"/>
  <c r="AI125" i="32"/>
  <c r="AN125" i="32" a="1"/>
  <c r="AN125" i="32" s="1"/>
  <c r="AM125" i="32" a="1"/>
  <c r="AM125" i="32" s="1"/>
  <c r="AO127" i="31" a="1"/>
  <c r="AO127" i="31" s="1"/>
  <c r="AN127" i="31" a="1"/>
  <c r="AN127" i="31" s="1"/>
  <c r="AI127" i="31"/>
  <c r="AI129" i="30"/>
  <c r="AL127" i="29"/>
  <c r="AD127" i="29"/>
  <c r="AE127" i="29" s="1"/>
  <c r="AF127" i="29" s="1"/>
  <c r="AG127" i="29" s="1"/>
  <c r="AH127" i="29" s="1"/>
  <c r="AO126" i="29" a="1"/>
  <c r="AO126" i="29" s="1"/>
  <c r="AM126" i="29" a="1"/>
  <c r="AM126" i="29" s="1"/>
  <c r="AN126" i="29" a="1"/>
  <c r="AN126" i="29" s="1"/>
  <c r="AC133" i="28"/>
  <c r="AL132" i="28"/>
  <c r="AM131" i="28" a="1"/>
  <c r="AM131" i="28" s="1"/>
  <c r="AI127" i="27"/>
  <c r="AN127" i="27" s="1" a="1"/>
  <c r="AN127" i="27" s="1"/>
  <c r="AI127" i="26"/>
  <c r="AL132" i="25"/>
  <c r="AC133" i="25"/>
  <c r="AO131" i="25" a="1"/>
  <c r="AO131" i="25" s="1"/>
  <c r="AM131" i="25" a="1"/>
  <c r="AM131" i="25" s="1"/>
  <c r="AO134" i="24" a="1"/>
  <c r="AO134" i="24" s="1"/>
  <c r="AN134" i="24" a="1"/>
  <c r="AN134" i="24" s="1"/>
  <c r="AM134" i="24" a="1"/>
  <c r="AM134" i="24" s="1"/>
  <c r="AD135" i="24"/>
  <c r="AE135" i="24" s="1"/>
  <c r="AF135" i="24" s="1"/>
  <c r="AG135" i="24" s="1"/>
  <c r="AH135" i="24" s="1"/>
  <c r="AL135" i="24"/>
  <c r="AL130" i="23"/>
  <c r="AC131" i="23"/>
  <c r="AM129" i="23" a="1"/>
  <c r="AM129" i="23" s="1"/>
  <c r="AL130" i="39" l="1"/>
  <c r="AC131" i="39"/>
  <c r="AN129" i="39" a="1"/>
  <c r="AN129" i="39" s="1"/>
  <c r="AM129" i="39" a="1"/>
  <c r="AM129" i="39" s="1"/>
  <c r="AO129" i="39" a="1"/>
  <c r="AO129" i="39" s="1"/>
  <c r="AO128" i="38" a="1"/>
  <c r="AO128" i="38" s="1"/>
  <c r="AN128" i="38" a="1"/>
  <c r="AN128" i="38" s="1"/>
  <c r="AM128" i="38" a="1"/>
  <c r="AM128" i="38" s="1"/>
  <c r="AL129" i="38"/>
  <c r="AD129" i="38"/>
  <c r="AE129" i="38" s="1"/>
  <c r="AF129" i="38" s="1"/>
  <c r="AG129" i="38" s="1"/>
  <c r="AH129" i="38" s="1"/>
  <c r="AI129" i="37"/>
  <c r="AO129" i="37" a="1"/>
  <c r="AO129" i="37" s="1"/>
  <c r="AC135" i="36"/>
  <c r="AL134" i="36"/>
  <c r="AO133" i="36" a="1"/>
  <c r="AO133" i="36" s="1"/>
  <c r="AM133" i="36" a="1"/>
  <c r="AM133" i="36" s="1"/>
  <c r="AI133" i="35"/>
  <c r="AN133" i="35" a="1"/>
  <c r="AN133" i="35" s="1"/>
  <c r="AI133" i="34"/>
  <c r="AN133" i="34" a="1"/>
  <c r="AN133" i="34" s="1"/>
  <c r="AD127" i="33"/>
  <c r="AE127" i="33" s="1"/>
  <c r="AF127" i="33" s="1"/>
  <c r="AG127" i="33" s="1"/>
  <c r="AH127" i="33" s="1"/>
  <c r="AL127" i="33"/>
  <c r="AN126" i="33" a="1"/>
  <c r="AN126" i="33" s="1"/>
  <c r="AM126" i="33" a="1"/>
  <c r="AM126" i="33" s="1"/>
  <c r="AO126" i="33" a="1"/>
  <c r="AO126" i="33" s="1"/>
  <c r="AL126" i="32"/>
  <c r="AC127" i="32"/>
  <c r="AO125" i="32" a="1"/>
  <c r="AO125" i="32" s="1"/>
  <c r="AL128" i="31"/>
  <c r="AC129" i="31"/>
  <c r="AM127" i="31" a="1"/>
  <c r="AM127" i="31" s="1"/>
  <c r="AL130" i="30"/>
  <c r="AC131" i="30"/>
  <c r="AM129" i="30" a="1"/>
  <c r="AM129" i="30" s="1"/>
  <c r="AO129" i="30" a="1"/>
  <c r="AO129" i="30" s="1"/>
  <c r="AN129" i="30" a="1"/>
  <c r="AN129" i="30" s="1"/>
  <c r="AI127" i="29"/>
  <c r="AN127" i="29" a="1"/>
  <c r="AN127" i="29" s="1"/>
  <c r="AO132" i="28" a="1"/>
  <c r="AO132" i="28" s="1"/>
  <c r="AM132" i="28" a="1"/>
  <c r="AM132" i="28" s="1"/>
  <c r="AN132" i="28" a="1"/>
  <c r="AN132" i="28" s="1"/>
  <c r="AD133" i="28"/>
  <c r="AE133" i="28" s="1"/>
  <c r="AF133" i="28" s="1"/>
  <c r="AG133" i="28" s="1"/>
  <c r="AH133" i="28" s="1"/>
  <c r="AL133" i="28"/>
  <c r="AC129" i="27"/>
  <c r="AL128" i="27"/>
  <c r="AM127" i="27" a="1"/>
  <c r="AM127" i="27" s="1"/>
  <c r="AO127" i="27" a="1"/>
  <c r="AO127" i="27" s="1"/>
  <c r="AC129" i="26"/>
  <c r="AL128" i="26"/>
  <c r="AO127" i="26" a="1"/>
  <c r="AO127" i="26" s="1"/>
  <c r="AN127" i="26" a="1"/>
  <c r="AN127" i="26" s="1"/>
  <c r="AM127" i="26" a="1"/>
  <c r="AM127" i="26" s="1"/>
  <c r="AD133" i="25"/>
  <c r="AE133" i="25" s="1"/>
  <c r="AF133" i="25" s="1"/>
  <c r="AG133" i="25" s="1"/>
  <c r="AH133" i="25" s="1"/>
  <c r="AL133" i="25"/>
  <c r="AO132" i="25" a="1"/>
  <c r="AO132" i="25" s="1"/>
  <c r="AN132" i="25" a="1"/>
  <c r="AN132" i="25" s="1"/>
  <c r="AM132" i="25" a="1"/>
  <c r="AM132" i="25" s="1"/>
  <c r="AI135" i="24"/>
  <c r="AO135" i="24" a="1"/>
  <c r="AO135" i="24" s="1"/>
  <c r="AD131" i="23"/>
  <c r="AE131" i="23" s="1"/>
  <c r="AF131" i="23" s="1"/>
  <c r="AG131" i="23" s="1"/>
  <c r="AH131" i="23" s="1"/>
  <c r="AL131" i="23"/>
  <c r="AM130" i="23" a="1"/>
  <c r="AM130" i="23" s="1"/>
  <c r="AO130" i="23" a="1"/>
  <c r="AO130" i="23" s="1"/>
  <c r="AN130" i="23" a="1"/>
  <c r="AN130" i="23" s="1"/>
  <c r="AL131" i="39" l="1"/>
  <c r="AD131" i="39"/>
  <c r="AE131" i="39" s="1"/>
  <c r="AF131" i="39" s="1"/>
  <c r="AG131" i="39" s="1"/>
  <c r="AH131" i="39" s="1"/>
  <c r="AM130" i="39" a="1"/>
  <c r="AM130" i="39" s="1"/>
  <c r="AO130" i="39" a="1"/>
  <c r="AO130" i="39" s="1"/>
  <c r="AN130" i="39" a="1"/>
  <c r="AN130" i="39" s="1"/>
  <c r="AI129" i="38"/>
  <c r="AO129" i="38" a="1"/>
  <c r="AO129" i="38" s="1"/>
  <c r="AM129" i="38" a="1"/>
  <c r="AM129" i="38" s="1"/>
  <c r="AC131" i="37"/>
  <c r="AL130" i="37"/>
  <c r="AN129" i="37" a="1"/>
  <c r="AN129" i="37" s="1"/>
  <c r="AM129" i="37" a="1"/>
  <c r="AM129" i="37" s="1"/>
  <c r="AO134" i="36" a="1"/>
  <c r="AO134" i="36" s="1"/>
  <c r="AN134" i="36" a="1"/>
  <c r="AN134" i="36" s="1"/>
  <c r="AM134" i="36" a="1"/>
  <c r="AM134" i="36" s="1"/>
  <c r="AL135" i="36"/>
  <c r="AD135" i="36"/>
  <c r="AE135" i="36" s="1"/>
  <c r="AF135" i="36" s="1"/>
  <c r="AG135" i="36" s="1"/>
  <c r="AH135" i="36" s="1"/>
  <c r="AC135" i="35"/>
  <c r="AL134" i="35"/>
  <c r="AM133" i="35" a="1"/>
  <c r="AM133" i="35" s="1"/>
  <c r="AO133" i="35" a="1"/>
  <c r="AO133" i="35" s="1"/>
  <c r="AL134" i="34"/>
  <c r="AC135" i="34"/>
  <c r="AO133" i="34" a="1"/>
  <c r="AO133" i="34" s="1"/>
  <c r="AM133" i="34" a="1"/>
  <c r="AM133" i="34" s="1"/>
  <c r="AI127" i="33"/>
  <c r="AN127" i="33" a="1"/>
  <c r="AN127" i="33" s="1"/>
  <c r="AD127" i="32"/>
  <c r="AE127" i="32" s="1"/>
  <c r="AF127" i="32" s="1"/>
  <c r="AG127" i="32" s="1"/>
  <c r="AH127" i="32" s="1"/>
  <c r="AL127" i="32"/>
  <c r="AM126" i="32" a="1"/>
  <c r="AM126" i="32" s="1"/>
  <c r="AO126" i="32" a="1"/>
  <c r="AO126" i="32" s="1"/>
  <c r="AN126" i="32" a="1"/>
  <c r="AN126" i="32" s="1"/>
  <c r="AL129" i="31"/>
  <c r="AD129" i="31"/>
  <c r="AE129" i="31" s="1"/>
  <c r="AF129" i="31" s="1"/>
  <c r="AG129" i="31" s="1"/>
  <c r="AH129" i="31" s="1"/>
  <c r="AO128" i="31" a="1"/>
  <c r="AO128" i="31" s="1"/>
  <c r="AN128" i="31" a="1"/>
  <c r="AN128" i="31" s="1"/>
  <c r="AM128" i="31" a="1"/>
  <c r="AM128" i="31" s="1"/>
  <c r="AL131" i="30"/>
  <c r="AD131" i="30"/>
  <c r="AE131" i="30" s="1"/>
  <c r="AF131" i="30" s="1"/>
  <c r="AG131" i="30" s="1"/>
  <c r="AH131" i="30" s="1"/>
  <c r="AN130" i="30" a="1"/>
  <c r="AN130" i="30" s="1"/>
  <c r="AM130" i="30" a="1"/>
  <c r="AM130" i="30" s="1"/>
  <c r="AO130" i="30" a="1"/>
  <c r="AO130" i="30" s="1"/>
  <c r="AL128" i="29"/>
  <c r="AC129" i="29"/>
  <c r="AM127" i="29" a="1"/>
  <c r="AM127" i="29" s="1"/>
  <c r="AO127" i="29" a="1"/>
  <c r="AO127" i="29" s="1"/>
  <c r="AI133" i="28"/>
  <c r="AM128" i="27" a="1"/>
  <c r="AM128" i="27" s="1"/>
  <c r="AN128" i="27" a="1"/>
  <c r="AN128" i="27" s="1"/>
  <c r="AO128" i="27" a="1"/>
  <c r="AO128" i="27" s="1"/>
  <c r="AL129" i="27"/>
  <c r="AD129" i="27"/>
  <c r="AE129" i="27" s="1"/>
  <c r="AF129" i="27" s="1"/>
  <c r="AG129" i="27" s="1"/>
  <c r="AH129" i="27" s="1"/>
  <c r="AN128" i="26" a="1"/>
  <c r="AN128" i="26" s="1"/>
  <c r="AM128" i="26" a="1"/>
  <c r="AM128" i="26" s="1"/>
  <c r="AO128" i="26" a="1"/>
  <c r="AO128" i="26" s="1"/>
  <c r="AD129" i="26"/>
  <c r="AE129" i="26" s="1"/>
  <c r="AF129" i="26" s="1"/>
  <c r="AG129" i="26" s="1"/>
  <c r="AH129" i="26" s="1"/>
  <c r="AL129" i="26"/>
  <c r="AI133" i="25"/>
  <c r="AN133" i="25" a="1"/>
  <c r="AN133" i="25" s="1"/>
  <c r="AL136" i="24"/>
  <c r="AC137" i="24"/>
  <c r="AN135" i="24" a="1"/>
  <c r="AN135" i="24" s="1"/>
  <c r="AM135" i="24" a="1"/>
  <c r="AM135" i="24" s="1"/>
  <c r="AI131" i="23"/>
  <c r="AN131" i="23" a="1"/>
  <c r="AN131" i="23" s="1"/>
  <c r="AI131" i="39" l="1"/>
  <c r="AN131" i="39" a="1"/>
  <c r="AN131" i="39" s="1"/>
  <c r="AM131" i="39" a="1"/>
  <c r="AM131" i="39" s="1"/>
  <c r="AO131" i="39" a="1"/>
  <c r="AO131" i="39" s="1"/>
  <c r="AC131" i="38"/>
  <c r="AL130" i="38"/>
  <c r="AN129" i="38" a="1"/>
  <c r="AN129" i="38" s="1"/>
  <c r="AO130" i="37" a="1"/>
  <c r="AO130" i="37" s="1"/>
  <c r="AN130" i="37" a="1"/>
  <c r="AN130" i="37" s="1"/>
  <c r="AM130" i="37" a="1"/>
  <c r="AM130" i="37" s="1"/>
  <c r="AD131" i="37"/>
  <c r="AE131" i="37" s="1"/>
  <c r="AF131" i="37" s="1"/>
  <c r="AG131" i="37" s="1"/>
  <c r="AH131" i="37" s="1"/>
  <c r="AL131" i="37"/>
  <c r="AI135" i="36"/>
  <c r="AM135" i="36" a="1"/>
  <c r="AM135" i="36" s="1"/>
  <c r="AN134" i="35" a="1"/>
  <c r="AN134" i="35" s="1"/>
  <c r="AO134" i="35" a="1"/>
  <c r="AO134" i="35" s="1"/>
  <c r="AM134" i="35" a="1"/>
  <c r="AM134" i="35" s="1"/>
  <c r="AL135" i="35"/>
  <c r="AD135" i="35"/>
  <c r="AE135" i="35" s="1"/>
  <c r="AF135" i="35" s="1"/>
  <c r="AG135" i="35" s="1"/>
  <c r="AH135" i="35" s="1"/>
  <c r="AD135" i="34"/>
  <c r="AE135" i="34" s="1"/>
  <c r="AF135" i="34" s="1"/>
  <c r="AG135" i="34" s="1"/>
  <c r="AH135" i="34" s="1"/>
  <c r="AL135" i="34"/>
  <c r="AM134" i="34" a="1"/>
  <c r="AM134" i="34" s="1"/>
  <c r="AO134" i="34" a="1"/>
  <c r="AO134" i="34" s="1"/>
  <c r="AN134" i="34" a="1"/>
  <c r="AN134" i="34" s="1"/>
  <c r="AL128" i="33"/>
  <c r="AC129" i="33"/>
  <c r="AM127" i="33" a="1"/>
  <c r="AM127" i="33" s="1"/>
  <c r="AO127" i="33" a="1"/>
  <c r="AO127" i="33" s="1"/>
  <c r="AN127" i="32" a="1"/>
  <c r="AN127" i="32" s="1"/>
  <c r="AI127" i="32"/>
  <c r="AI129" i="31"/>
  <c r="AI131" i="30"/>
  <c r="AN131" i="30" a="1"/>
  <c r="AN131" i="30" s="1"/>
  <c r="AO131" i="30" a="1"/>
  <c r="AO131" i="30" s="1"/>
  <c r="AM131" i="30" a="1"/>
  <c r="AM131" i="30" s="1"/>
  <c r="AL129" i="29"/>
  <c r="AD129" i="29"/>
  <c r="AE129" i="29" s="1"/>
  <c r="AF129" i="29" s="1"/>
  <c r="AG129" i="29" s="1"/>
  <c r="AH129" i="29" s="1"/>
  <c r="AO128" i="29" a="1"/>
  <c r="AO128" i="29" s="1"/>
  <c r="AM128" i="29" a="1"/>
  <c r="AM128" i="29" s="1"/>
  <c r="AN128" i="29" a="1"/>
  <c r="AN128" i="29" s="1"/>
  <c r="AC135" i="28"/>
  <c r="AL134" i="28"/>
  <c r="AO133" i="28" a="1"/>
  <c r="AO133" i="28" s="1"/>
  <c r="AN133" i="28" a="1"/>
  <c r="AN133" i="28" s="1"/>
  <c r="AM133" i="28" a="1"/>
  <c r="AM133" i="28" s="1"/>
  <c r="AI129" i="27"/>
  <c r="AN129" i="27" a="1"/>
  <c r="AN129" i="27" s="1"/>
  <c r="AI129" i="26"/>
  <c r="AN129" i="26" a="1"/>
  <c r="AN129" i="26" s="1"/>
  <c r="AO129" i="26" a="1"/>
  <c r="AO129" i="26" s="1"/>
  <c r="AL134" i="25"/>
  <c r="AC135" i="25"/>
  <c r="AO133" i="25" a="1"/>
  <c r="AO133" i="25" s="1"/>
  <c r="AM133" i="25" a="1"/>
  <c r="AM133" i="25" s="1"/>
  <c r="AD137" i="24"/>
  <c r="AE137" i="24" s="1"/>
  <c r="AF137" i="24" s="1"/>
  <c r="AG137" i="24" s="1"/>
  <c r="AH137" i="24" s="1"/>
  <c r="AL137" i="24"/>
  <c r="AO136" i="24" a="1"/>
  <c r="AO136" i="24" s="1"/>
  <c r="AN136" i="24" a="1"/>
  <c r="AN136" i="24" s="1"/>
  <c r="AM136" i="24" a="1"/>
  <c r="AM136" i="24" s="1"/>
  <c r="AL132" i="23"/>
  <c r="AC133" i="23"/>
  <c r="AM131" i="23" a="1"/>
  <c r="AM131" i="23" s="1"/>
  <c r="AO131" i="23" a="1"/>
  <c r="AO131" i="23" s="1"/>
  <c r="AL132" i="39" l="1"/>
  <c r="AC133" i="39"/>
  <c r="AD131" i="38"/>
  <c r="AE131" i="38" s="1"/>
  <c r="AF131" i="38" s="1"/>
  <c r="AG131" i="38" s="1"/>
  <c r="AH131" i="38" s="1"/>
  <c r="AL131" i="38"/>
  <c r="AO130" i="38" a="1"/>
  <c r="AO130" i="38" s="1"/>
  <c r="AN130" i="38" a="1"/>
  <c r="AN130" i="38" s="1"/>
  <c r="AM130" i="38" a="1"/>
  <c r="AM130" i="38" s="1"/>
  <c r="AI131" i="37"/>
  <c r="AN131" i="37" a="1"/>
  <c r="AN131" i="37" s="1"/>
  <c r="AM131" i="37" a="1"/>
  <c r="AM131" i="37" s="1"/>
  <c r="AL136" i="36"/>
  <c r="AC137" i="36"/>
  <c r="AN135" i="36" a="1"/>
  <c r="AN135" i="36" s="1"/>
  <c r="AO135" i="36" a="1"/>
  <c r="AO135" i="36" s="1"/>
  <c r="AI135" i="35"/>
  <c r="AN135" i="35" a="1"/>
  <c r="AN135" i="35" s="1"/>
  <c r="AI135" i="34"/>
  <c r="AD129" i="33"/>
  <c r="AE129" i="33" s="1"/>
  <c r="AF129" i="33" s="1"/>
  <c r="AG129" i="33" s="1"/>
  <c r="AH129" i="33" s="1"/>
  <c r="AL129" i="33"/>
  <c r="AO128" i="33" a="1"/>
  <c r="AO128" i="33" s="1"/>
  <c r="AM128" i="33" a="1"/>
  <c r="AM128" i="33" s="1"/>
  <c r="AN128" i="33" a="1"/>
  <c r="AN128" i="33" s="1"/>
  <c r="AC129" i="32"/>
  <c r="AL128" i="32"/>
  <c r="AO127" i="32" a="1"/>
  <c r="AO127" i="32" s="1"/>
  <c r="AM127" i="32" a="1"/>
  <c r="AM127" i="32" s="1"/>
  <c r="AL130" i="31"/>
  <c r="AC131" i="31"/>
  <c r="AO129" i="31" a="1"/>
  <c r="AO129" i="31" s="1"/>
  <c r="AM129" i="31" a="1"/>
  <c r="AM129" i="31" s="1"/>
  <c r="AN129" i="31" a="1"/>
  <c r="AN129" i="31" s="1"/>
  <c r="AC133" i="30"/>
  <c r="AL132" i="30"/>
  <c r="AI129" i="29"/>
  <c r="AN129" i="29" s="1" a="1"/>
  <c r="AN129" i="29" s="1"/>
  <c r="AN134" i="28" a="1"/>
  <c r="AN134" i="28" s="1"/>
  <c r="AO134" i="28" a="1"/>
  <c r="AO134" i="28" s="1"/>
  <c r="AM134" i="28" a="1"/>
  <c r="AM134" i="28" s="1"/>
  <c r="AD135" i="28"/>
  <c r="AE135" i="28" s="1"/>
  <c r="AF135" i="28" s="1"/>
  <c r="AG135" i="28" s="1"/>
  <c r="AH135" i="28" s="1"/>
  <c r="AL135" i="28"/>
  <c r="AC131" i="27"/>
  <c r="AL130" i="27"/>
  <c r="AM129" i="27" a="1"/>
  <c r="AM129" i="27" s="1"/>
  <c r="AO129" i="27" a="1"/>
  <c r="AO129" i="27" s="1"/>
  <c r="AL130" i="26"/>
  <c r="AC131" i="26"/>
  <c r="AM129" i="26" a="1"/>
  <c r="AM129" i="26" s="1"/>
  <c r="AL135" i="25"/>
  <c r="AD135" i="25"/>
  <c r="AE135" i="25" s="1"/>
  <c r="AF135" i="25" s="1"/>
  <c r="AG135" i="25" s="1"/>
  <c r="AH135" i="25" s="1"/>
  <c r="AO134" i="25" a="1"/>
  <c r="AO134" i="25" s="1"/>
  <c r="AN134" i="25" a="1"/>
  <c r="AN134" i="25" s="1"/>
  <c r="AM134" i="25" a="1"/>
  <c r="AM134" i="25" s="1"/>
  <c r="AI137" i="24"/>
  <c r="AN137" i="24" a="1"/>
  <c r="AN137" i="24" s="1"/>
  <c r="AD133" i="23"/>
  <c r="AE133" i="23" s="1"/>
  <c r="AF133" i="23" s="1"/>
  <c r="AG133" i="23" s="1"/>
  <c r="AH133" i="23" s="1"/>
  <c r="AL133" i="23"/>
  <c r="AN132" i="23" a="1"/>
  <c r="AN132" i="23" s="1"/>
  <c r="AO132" i="23" a="1"/>
  <c r="AO132" i="23" s="1"/>
  <c r="AM132" i="23" a="1"/>
  <c r="AM132" i="23" s="1"/>
  <c r="AD133" i="39" l="1"/>
  <c r="AE133" i="39" s="1"/>
  <c r="AF133" i="39" s="1"/>
  <c r="AG133" i="39" s="1"/>
  <c r="AH133" i="39" s="1"/>
  <c r="AL133" i="39"/>
  <c r="AN132" i="39" a="1"/>
  <c r="AN132" i="39" s="1"/>
  <c r="AM132" i="39" a="1"/>
  <c r="AM132" i="39" s="1"/>
  <c r="AO132" i="39" a="1"/>
  <c r="AO132" i="39" s="1"/>
  <c r="AI131" i="38"/>
  <c r="AN131" i="38" a="1"/>
  <c r="AN131" i="38" s="1"/>
  <c r="AL132" i="37"/>
  <c r="AC133" i="37"/>
  <c r="AO131" i="37" a="1"/>
  <c r="AO131" i="37" s="1"/>
  <c r="AD137" i="36"/>
  <c r="AE137" i="36" s="1"/>
  <c r="AF137" i="36" s="1"/>
  <c r="AG137" i="36" s="1"/>
  <c r="AH137" i="36" s="1"/>
  <c r="AL137" i="36"/>
  <c r="AN136" i="36" a="1"/>
  <c r="AN136" i="36" s="1"/>
  <c r="AO136" i="36" a="1"/>
  <c r="AO136" i="36" s="1"/>
  <c r="AM136" i="36" a="1"/>
  <c r="AM136" i="36" s="1"/>
  <c r="AC137" i="35"/>
  <c r="AL136" i="35"/>
  <c r="AO135" i="35" a="1"/>
  <c r="AO135" i="35" s="1"/>
  <c r="AM135" i="35" a="1"/>
  <c r="AM135" i="35" s="1"/>
  <c r="AC137" i="34"/>
  <c r="AL136" i="34"/>
  <c r="AM135" i="34" a="1"/>
  <c r="AM135" i="34" s="1"/>
  <c r="AN135" i="34" a="1"/>
  <c r="AN135" i="34" s="1"/>
  <c r="AO135" i="34" a="1"/>
  <c r="AO135" i="34" s="1"/>
  <c r="AI129" i="33"/>
  <c r="AO129" i="33" a="1"/>
  <c r="AO129" i="33" s="1"/>
  <c r="AO128" i="32" a="1"/>
  <c r="AO128" i="32" s="1"/>
  <c r="AN128" i="32" a="1"/>
  <c r="AN128" i="32" s="1"/>
  <c r="AM128" i="32" a="1"/>
  <c r="AM128" i="32" s="1"/>
  <c r="AD129" i="32"/>
  <c r="AE129" i="32" s="1"/>
  <c r="AF129" i="32" s="1"/>
  <c r="AG129" i="32" s="1"/>
  <c r="AH129" i="32" s="1"/>
  <c r="AL129" i="32"/>
  <c r="AL131" i="31"/>
  <c r="AD131" i="31"/>
  <c r="AE131" i="31" s="1"/>
  <c r="AF131" i="31" s="1"/>
  <c r="AG131" i="31" s="1"/>
  <c r="AH131" i="31" s="1"/>
  <c r="AN130" i="31" a="1"/>
  <c r="AN130" i="31" s="1"/>
  <c r="AO130" i="31" a="1"/>
  <c r="AO130" i="31" s="1"/>
  <c r="AM130" i="31" a="1"/>
  <c r="AM130" i="31" s="1"/>
  <c r="AO132" i="30" a="1"/>
  <c r="AO132" i="30" s="1"/>
  <c r="AM132" i="30" a="1"/>
  <c r="AM132" i="30" s="1"/>
  <c r="AN132" i="30" a="1"/>
  <c r="AN132" i="30" s="1"/>
  <c r="AD133" i="30"/>
  <c r="AE133" i="30" s="1"/>
  <c r="AF133" i="30" s="1"/>
  <c r="AG133" i="30" s="1"/>
  <c r="AH133" i="30" s="1"/>
  <c r="AL133" i="30"/>
  <c r="AC131" i="29"/>
  <c r="AL130" i="29"/>
  <c r="AO129" i="29" a="1"/>
  <c r="AO129" i="29" s="1"/>
  <c r="AM129" i="29" a="1"/>
  <c r="AM129" i="29" s="1"/>
  <c r="AI135" i="28"/>
  <c r="AM135" i="28" a="1"/>
  <c r="AM135" i="28" s="1"/>
  <c r="AM130" i="27" a="1"/>
  <c r="AM130" i="27" s="1"/>
  <c r="AO130" i="27" a="1"/>
  <c r="AO130" i="27" s="1"/>
  <c r="AN130" i="27" a="1"/>
  <c r="AN130" i="27" s="1"/>
  <c r="AD131" i="27"/>
  <c r="AE131" i="27" s="1"/>
  <c r="AF131" i="27" s="1"/>
  <c r="AG131" i="27" s="1"/>
  <c r="AH131" i="27" s="1"/>
  <c r="AL131" i="27"/>
  <c r="AD131" i="26"/>
  <c r="AE131" i="26" s="1"/>
  <c r="AF131" i="26" s="1"/>
  <c r="AG131" i="26" s="1"/>
  <c r="AH131" i="26" s="1"/>
  <c r="AL131" i="26"/>
  <c r="AM130" i="26" a="1"/>
  <c r="AM130" i="26" s="1"/>
  <c r="AN130" i="26" a="1"/>
  <c r="AN130" i="26" s="1"/>
  <c r="AO130" i="26" a="1"/>
  <c r="AO130" i="26" s="1"/>
  <c r="AI135" i="25"/>
  <c r="AN135" i="25" a="1"/>
  <c r="AN135" i="25" s="1"/>
  <c r="AO135" i="25" a="1"/>
  <c r="AO135" i="25" s="1"/>
  <c r="AM135" i="25" a="1"/>
  <c r="AM135" i="25" s="1"/>
  <c r="AC139" i="24"/>
  <c r="AL138" i="24"/>
  <c r="AM137" i="24" a="1"/>
  <c r="AM137" i="24" s="1"/>
  <c r="AO137" i="24" a="1"/>
  <c r="AO137" i="24" s="1"/>
  <c r="AI133" i="23"/>
  <c r="AI133" i="39" l="1"/>
  <c r="AL132" i="38"/>
  <c r="AC133" i="38"/>
  <c r="AM131" i="38" a="1"/>
  <c r="AM131" i="38" s="1"/>
  <c r="AO131" i="38" a="1"/>
  <c r="AO131" i="38" s="1"/>
  <c r="AL133" i="37"/>
  <c r="AD133" i="37"/>
  <c r="AE133" i="37" s="1"/>
  <c r="AF133" i="37" s="1"/>
  <c r="AG133" i="37" s="1"/>
  <c r="AH133" i="37" s="1"/>
  <c r="AN132" i="37" a="1"/>
  <c r="AN132" i="37" s="1"/>
  <c r="AO132" i="37" a="1"/>
  <c r="AO132" i="37" s="1"/>
  <c r="AM132" i="37" a="1"/>
  <c r="AM132" i="37" s="1"/>
  <c r="AI137" i="36"/>
  <c r="AN137" i="36" a="1"/>
  <c r="AN137" i="36" s="1"/>
  <c r="AO136" i="35" a="1"/>
  <c r="AO136" i="35" s="1"/>
  <c r="AM136" i="35" a="1"/>
  <c r="AM136" i="35" s="1"/>
  <c r="AN136" i="35" a="1"/>
  <c r="AN136" i="35" s="1"/>
  <c r="AD137" i="35"/>
  <c r="AE137" i="35" s="1"/>
  <c r="AF137" i="35" s="1"/>
  <c r="AG137" i="35" s="1"/>
  <c r="AH137" i="35" s="1"/>
  <c r="AL137" i="35"/>
  <c r="AN136" i="34" a="1"/>
  <c r="AN136" i="34" s="1"/>
  <c r="AO136" i="34" a="1"/>
  <c r="AO136" i="34" s="1"/>
  <c r="AM136" i="34" a="1"/>
  <c r="AM136" i="34" s="1"/>
  <c r="AL137" i="34"/>
  <c r="AD137" i="34"/>
  <c r="AE137" i="34" s="1"/>
  <c r="AF137" i="34" s="1"/>
  <c r="AG137" i="34" s="1"/>
  <c r="AH137" i="34" s="1"/>
  <c r="AC131" i="33"/>
  <c r="AL130" i="33"/>
  <c r="AN129" i="33" a="1"/>
  <c r="AN129" i="33" s="1"/>
  <c r="AM129" i="33" a="1"/>
  <c r="AM129" i="33" s="1"/>
  <c r="AI129" i="32"/>
  <c r="AI131" i="31"/>
  <c r="AN131" i="31" a="1"/>
  <c r="AN131" i="31" s="1"/>
  <c r="AI133" i="30"/>
  <c r="AN133" i="30" a="1"/>
  <c r="AN133" i="30" s="1"/>
  <c r="AO130" i="29" a="1"/>
  <c r="AO130" i="29" s="1"/>
  <c r="AN130" i="29" a="1"/>
  <c r="AN130" i="29" s="1"/>
  <c r="AM130" i="29" a="1"/>
  <c r="AM130" i="29" s="1"/>
  <c r="AD131" i="29"/>
  <c r="AE131" i="29" s="1"/>
  <c r="AF131" i="29" s="1"/>
  <c r="AG131" i="29" s="1"/>
  <c r="AH131" i="29" s="1"/>
  <c r="AL131" i="29"/>
  <c r="AL136" i="28"/>
  <c r="AC137" i="28"/>
  <c r="AO135" i="28" a="1"/>
  <c r="AO135" i="28" s="1"/>
  <c r="AN135" i="28" a="1"/>
  <c r="AN135" i="28" s="1"/>
  <c r="AI131" i="27"/>
  <c r="AN131" i="27" a="1"/>
  <c r="AN131" i="27" s="1"/>
  <c r="AI131" i="26"/>
  <c r="AL136" i="25"/>
  <c r="AC137" i="25"/>
  <c r="AM138" i="24" a="1"/>
  <c r="AM138" i="24" s="1"/>
  <c r="AO138" i="24" a="1"/>
  <c r="AO138" i="24" s="1"/>
  <c r="AN138" i="24" a="1"/>
  <c r="AN138" i="24" s="1"/>
  <c r="AD139" i="24"/>
  <c r="AE139" i="24" s="1"/>
  <c r="AF139" i="24" s="1"/>
  <c r="AG139" i="24" s="1"/>
  <c r="AH139" i="24" s="1"/>
  <c r="AL139" i="24"/>
  <c r="AC135" i="23"/>
  <c r="AL134" i="23"/>
  <c r="AO133" i="23" a="1"/>
  <c r="AO133" i="23" s="1"/>
  <c r="AN133" i="23" a="1"/>
  <c r="AN133" i="23" s="1"/>
  <c r="AM133" i="23" a="1"/>
  <c r="AM133" i="23" s="1"/>
  <c r="AL134" i="39" l="1"/>
  <c r="AC135" i="39"/>
  <c r="AO133" i="39" a="1"/>
  <c r="AO133" i="39" s="1"/>
  <c r="AM133" i="39" a="1"/>
  <c r="AM133" i="39" s="1"/>
  <c r="AN133" i="39" a="1"/>
  <c r="AN133" i="39" s="1"/>
  <c r="AL133" i="38"/>
  <c r="AD133" i="38"/>
  <c r="AE133" i="38" s="1"/>
  <c r="AF133" i="38" s="1"/>
  <c r="AG133" i="38" s="1"/>
  <c r="AH133" i="38" s="1"/>
  <c r="AO132" i="38" a="1"/>
  <c r="AO132" i="38" s="1"/>
  <c r="AN132" i="38" a="1"/>
  <c r="AN132" i="38" s="1"/>
  <c r="AM132" i="38" a="1"/>
  <c r="AM132" i="38" s="1"/>
  <c r="AI133" i="37"/>
  <c r="AN133" i="37" a="1"/>
  <c r="AN133" i="37" s="1"/>
  <c r="AO133" i="37" a="1"/>
  <c r="AO133" i="37" s="1"/>
  <c r="AL138" i="36"/>
  <c r="AC139" i="36"/>
  <c r="AO137" i="36" a="1"/>
  <c r="AO137" i="36" s="1"/>
  <c r="AM137" i="36" a="1"/>
  <c r="AM137" i="36" s="1"/>
  <c r="AI137" i="35"/>
  <c r="AN137" i="35" a="1"/>
  <c r="AN137" i="35" s="1"/>
  <c r="AO137" i="35" a="1"/>
  <c r="AO137" i="35" s="1"/>
  <c r="AO137" i="34" a="1"/>
  <c r="AO137" i="34" s="1"/>
  <c r="AN137" i="34" a="1"/>
  <c r="AN137" i="34" s="1"/>
  <c r="AI137" i="34"/>
  <c r="AO130" i="33" a="1"/>
  <c r="AO130" i="33" s="1"/>
  <c r="AM130" i="33" a="1"/>
  <c r="AM130" i="33" s="1"/>
  <c r="AN130" i="33" a="1"/>
  <c r="AN130" i="33" s="1"/>
  <c r="AL131" i="33"/>
  <c r="AD131" i="33"/>
  <c r="AE131" i="33" s="1"/>
  <c r="AF131" i="33" s="1"/>
  <c r="AG131" i="33" s="1"/>
  <c r="AH131" i="33" s="1"/>
  <c r="AC131" i="32"/>
  <c r="AL130" i="32"/>
  <c r="AM129" i="32" a="1"/>
  <c r="AM129" i="32" s="1"/>
  <c r="AN129" i="32" a="1"/>
  <c r="AN129" i="32" s="1"/>
  <c r="AO129" i="32" a="1"/>
  <c r="AO129" i="32" s="1"/>
  <c r="AC133" i="31"/>
  <c r="AL132" i="31"/>
  <c r="AO131" i="31" a="1"/>
  <c r="AO131" i="31" s="1"/>
  <c r="AM131" i="31" a="1"/>
  <c r="AM131" i="31" s="1"/>
  <c r="AL134" i="30"/>
  <c r="AC135" i="30"/>
  <c r="AO133" i="30" a="1"/>
  <c r="AO133" i="30" s="1"/>
  <c r="AM133" i="30" a="1"/>
  <c r="AM133" i="30" s="1"/>
  <c r="AN131" i="29" a="1"/>
  <c r="AN131" i="29" s="1"/>
  <c r="AI131" i="29"/>
  <c r="AM131" i="29" a="1"/>
  <c r="AM131" i="29" s="1"/>
  <c r="AD137" i="28"/>
  <c r="AE137" i="28" s="1"/>
  <c r="AF137" i="28" s="1"/>
  <c r="AG137" i="28" s="1"/>
  <c r="AH137" i="28" s="1"/>
  <c r="AL137" i="28"/>
  <c r="AO136" i="28" a="1"/>
  <c r="AO136" i="28" s="1"/>
  <c r="AM136" i="28" a="1"/>
  <c r="AM136" i="28" s="1"/>
  <c r="AN136" i="28" a="1"/>
  <c r="AN136" i="28" s="1"/>
  <c r="AL132" i="27"/>
  <c r="AC133" i="27"/>
  <c r="AM131" i="27" a="1"/>
  <c r="AM131" i="27" s="1"/>
  <c r="AO131" i="27" a="1"/>
  <c r="AO131" i="27" s="1"/>
  <c r="AC133" i="26"/>
  <c r="AL132" i="26"/>
  <c r="AM131" i="26" a="1"/>
  <c r="AM131" i="26" s="1"/>
  <c r="AO131" i="26" a="1"/>
  <c r="AO131" i="26" s="1"/>
  <c r="AN131" i="26" a="1"/>
  <c r="AN131" i="26" s="1"/>
  <c r="AL137" i="25"/>
  <c r="AD137" i="25"/>
  <c r="AE137" i="25" s="1"/>
  <c r="AF137" i="25" s="1"/>
  <c r="AG137" i="25" s="1"/>
  <c r="AH137" i="25" s="1"/>
  <c r="AO136" i="25" a="1"/>
  <c r="AO136" i="25" s="1"/>
  <c r="AN136" i="25" a="1"/>
  <c r="AN136" i="25" s="1"/>
  <c r="AM136" i="25" a="1"/>
  <c r="AM136" i="25" s="1"/>
  <c r="AI139" i="24"/>
  <c r="AO134" i="23" a="1"/>
  <c r="AO134" i="23" s="1"/>
  <c r="AN134" i="23" a="1"/>
  <c r="AN134" i="23" s="1"/>
  <c r="AM134" i="23" a="1"/>
  <c r="AM134" i="23" s="1"/>
  <c r="AL135" i="23"/>
  <c r="AD135" i="23"/>
  <c r="AE135" i="23" s="1"/>
  <c r="AF135" i="23" s="1"/>
  <c r="AG135" i="23" s="1"/>
  <c r="AH135" i="23" s="1"/>
  <c r="AD135" i="39" l="1"/>
  <c r="AE135" i="39" s="1"/>
  <c r="AF135" i="39" s="1"/>
  <c r="AG135" i="39" s="1"/>
  <c r="AH135" i="39" s="1"/>
  <c r="AL135" i="39"/>
  <c r="AN134" i="39" a="1"/>
  <c r="AN134" i="39" s="1"/>
  <c r="AO134" i="39" a="1"/>
  <c r="AO134" i="39" s="1"/>
  <c r="AM134" i="39" a="1"/>
  <c r="AM134" i="39" s="1"/>
  <c r="AI133" i="38"/>
  <c r="AN133" i="38" a="1"/>
  <c r="AN133" i="38" s="1"/>
  <c r="AM133" i="38" a="1"/>
  <c r="AM133" i="38" s="1"/>
  <c r="AL134" i="37"/>
  <c r="AC135" i="37"/>
  <c r="AM133" i="37" a="1"/>
  <c r="AM133" i="37" s="1"/>
  <c r="AD139" i="36"/>
  <c r="AE139" i="36" s="1"/>
  <c r="AF139" i="36" s="1"/>
  <c r="AG139" i="36" s="1"/>
  <c r="AH139" i="36" s="1"/>
  <c r="AL139" i="36"/>
  <c r="AN138" i="36" a="1"/>
  <c r="AN138" i="36" s="1"/>
  <c r="AM138" i="36" a="1"/>
  <c r="AM138" i="36" s="1"/>
  <c r="AO138" i="36" a="1"/>
  <c r="AO138" i="36" s="1"/>
  <c r="AC139" i="35"/>
  <c r="AL138" i="35"/>
  <c r="AM137" i="35" a="1"/>
  <c r="AM137" i="35" s="1"/>
  <c r="AL138" i="34"/>
  <c r="AC139" i="34"/>
  <c r="AM137" i="34" a="1"/>
  <c r="AM137" i="34" s="1"/>
  <c r="AI131" i="33"/>
  <c r="AN131" i="33" a="1"/>
  <c r="AN131" i="33" s="1"/>
  <c r="AO131" i="33" a="1"/>
  <c r="AO131" i="33" s="1"/>
  <c r="AN130" i="32" a="1"/>
  <c r="AN130" i="32" s="1"/>
  <c r="AO130" i="32" a="1"/>
  <c r="AO130" i="32" s="1"/>
  <c r="AM130" i="32" a="1"/>
  <c r="AM130" i="32" s="1"/>
  <c r="AL131" i="32"/>
  <c r="AD131" i="32"/>
  <c r="AE131" i="32" s="1"/>
  <c r="AF131" i="32" s="1"/>
  <c r="AG131" i="32" s="1"/>
  <c r="AH131" i="32" s="1"/>
  <c r="AM132" i="31" a="1"/>
  <c r="AM132" i="31" s="1"/>
  <c r="AO132" i="31" a="1"/>
  <c r="AO132" i="31" s="1"/>
  <c r="AN132" i="31" a="1"/>
  <c r="AN132" i="31" s="1"/>
  <c r="AL133" i="31"/>
  <c r="AD133" i="31"/>
  <c r="AE133" i="31" s="1"/>
  <c r="AF133" i="31" s="1"/>
  <c r="AG133" i="31" s="1"/>
  <c r="AH133" i="31" s="1"/>
  <c r="AL135" i="30"/>
  <c r="AD135" i="30"/>
  <c r="AE135" i="30" s="1"/>
  <c r="AF135" i="30" s="1"/>
  <c r="AG135" i="30" s="1"/>
  <c r="AH135" i="30" s="1"/>
  <c r="AN134" i="30" a="1"/>
  <c r="AN134" i="30" s="1"/>
  <c r="AM134" i="30" a="1"/>
  <c r="AM134" i="30" s="1"/>
  <c r="AO134" i="30" a="1"/>
  <c r="AO134" i="30" s="1"/>
  <c r="AC133" i="29"/>
  <c r="AL132" i="29"/>
  <c r="AO131" i="29" a="1"/>
  <c r="AO131" i="29" s="1"/>
  <c r="AI137" i="28"/>
  <c r="AN137" i="28" a="1"/>
  <c r="AN137" i="28" s="1"/>
  <c r="AL133" i="27"/>
  <c r="AD133" i="27"/>
  <c r="AE133" i="27" s="1"/>
  <c r="AF133" i="27" s="1"/>
  <c r="AG133" i="27" s="1"/>
  <c r="AH133" i="27" s="1"/>
  <c r="AN132" i="27" a="1"/>
  <c r="AN132" i="27" s="1"/>
  <c r="AM132" i="27" a="1"/>
  <c r="AM132" i="27" s="1"/>
  <c r="AO132" i="27" a="1"/>
  <c r="AO132" i="27" s="1"/>
  <c r="AN132" i="26" a="1"/>
  <c r="AN132" i="26" s="1"/>
  <c r="AO132" i="26" a="1"/>
  <c r="AO132" i="26" s="1"/>
  <c r="AM132" i="26" a="1"/>
  <c r="AM132" i="26" s="1"/>
  <c r="AD133" i="26"/>
  <c r="AE133" i="26" s="1"/>
  <c r="AF133" i="26" s="1"/>
  <c r="AG133" i="26" s="1"/>
  <c r="AH133" i="26" s="1"/>
  <c r="AL133" i="26"/>
  <c r="AI137" i="25"/>
  <c r="AN137" i="25" a="1"/>
  <c r="AN137" i="25" s="1"/>
  <c r="AO137" i="25" a="1"/>
  <c r="AO137" i="25" s="1"/>
  <c r="AL140" i="24"/>
  <c r="AC141" i="24"/>
  <c r="AN139" i="24" a="1"/>
  <c r="AN139" i="24" s="1"/>
  <c r="AM139" i="24" a="1"/>
  <c r="AM139" i="24" s="1"/>
  <c r="AO139" i="24" a="1"/>
  <c r="AO139" i="24" s="1"/>
  <c r="AI135" i="23"/>
  <c r="AO135" i="23" a="1"/>
  <c r="AO135" i="23" s="1"/>
  <c r="AI135" i="39" l="1"/>
  <c r="AL134" i="38"/>
  <c r="AC135" i="38"/>
  <c r="AO133" i="38" a="1"/>
  <c r="AO133" i="38" s="1"/>
  <c r="AL135" i="37"/>
  <c r="AD135" i="37"/>
  <c r="AE135" i="37" s="1"/>
  <c r="AF135" i="37" s="1"/>
  <c r="AG135" i="37" s="1"/>
  <c r="AH135" i="37" s="1"/>
  <c r="AO134" i="37" a="1"/>
  <c r="AO134" i="37" s="1"/>
  <c r="AN134" i="37" a="1"/>
  <c r="AN134" i="37" s="1"/>
  <c r="AM134" i="37" a="1"/>
  <c r="AM134" i="37" s="1"/>
  <c r="AI139" i="36"/>
  <c r="AN139" i="36" a="1"/>
  <c r="AN139" i="36" s="1"/>
  <c r="AN138" i="35" a="1"/>
  <c r="AN138" i="35" s="1"/>
  <c r="AM138" i="35" a="1"/>
  <c r="AM138" i="35" s="1"/>
  <c r="AO138" i="35" a="1"/>
  <c r="AO138" i="35" s="1"/>
  <c r="AL139" i="35"/>
  <c r="AD139" i="35"/>
  <c r="AE139" i="35" s="1"/>
  <c r="AF139" i="35" s="1"/>
  <c r="AG139" i="35" s="1"/>
  <c r="AH139" i="35" s="1"/>
  <c r="AL139" i="34"/>
  <c r="AD139" i="34"/>
  <c r="AE139" i="34" s="1"/>
  <c r="AF139" i="34" s="1"/>
  <c r="AG139" i="34" s="1"/>
  <c r="AH139" i="34" s="1"/>
  <c r="AO138" i="34" a="1"/>
  <c r="AO138" i="34" s="1"/>
  <c r="AM138" i="34" a="1"/>
  <c r="AM138" i="34" s="1"/>
  <c r="AN138" i="34" a="1"/>
  <c r="AN138" i="34" s="1"/>
  <c r="AL132" i="33"/>
  <c r="AC133" i="33"/>
  <c r="AM131" i="33" a="1"/>
  <c r="AM131" i="33" s="1"/>
  <c r="AO131" i="32" a="1"/>
  <c r="AO131" i="32" s="1"/>
  <c r="AI131" i="32"/>
  <c r="AI133" i="31"/>
  <c r="AN133" i="31" a="1"/>
  <c r="AN133" i="31" s="1"/>
  <c r="AM133" i="31" a="1"/>
  <c r="AM133" i="31" s="1"/>
  <c r="AI135" i="30"/>
  <c r="AN135" i="30" a="1"/>
  <c r="AN135" i="30" s="1"/>
  <c r="AN132" i="29" a="1"/>
  <c r="AN132" i="29" s="1"/>
  <c r="AO132" i="29" a="1"/>
  <c r="AO132" i="29" s="1"/>
  <c r="AM132" i="29" a="1"/>
  <c r="AM132" i="29" s="1"/>
  <c r="AD133" i="29"/>
  <c r="AE133" i="29" s="1"/>
  <c r="AF133" i="29" s="1"/>
  <c r="AG133" i="29" s="1"/>
  <c r="AH133" i="29" s="1"/>
  <c r="AL133" i="29"/>
  <c r="AL138" i="28"/>
  <c r="AC139" i="28"/>
  <c r="AM137" i="28" a="1"/>
  <c r="AM137" i="28" s="1"/>
  <c r="AO137" i="28" a="1"/>
  <c r="AO137" i="28" s="1"/>
  <c r="AI133" i="27"/>
  <c r="AN133" i="27" a="1"/>
  <c r="AN133" i="27" s="1"/>
  <c r="AO133" i="27" a="1"/>
  <c r="AO133" i="27" s="1"/>
  <c r="AN133" i="26" a="1"/>
  <c r="AN133" i="26" s="1"/>
  <c r="AI133" i="26"/>
  <c r="AC139" i="25"/>
  <c r="AL138" i="25"/>
  <c r="AM137" i="25" a="1"/>
  <c r="AM137" i="25" s="1"/>
  <c r="AD141" i="24"/>
  <c r="AE141" i="24" s="1"/>
  <c r="AF141" i="24" s="1"/>
  <c r="AG141" i="24" s="1"/>
  <c r="AH141" i="24" s="1"/>
  <c r="AL141" i="24"/>
  <c r="AM140" i="24" a="1"/>
  <c r="AM140" i="24" s="1"/>
  <c r="AO140" i="24" a="1"/>
  <c r="AO140" i="24" s="1"/>
  <c r="AN140" i="24" a="1"/>
  <c r="AN140" i="24" s="1"/>
  <c r="AL136" i="23"/>
  <c r="AC137" i="23"/>
  <c r="AN135" i="23" a="1"/>
  <c r="AN135" i="23" s="1"/>
  <c r="AM135" i="23" a="1"/>
  <c r="AM135" i="23" s="1"/>
  <c r="AL136" i="39" l="1"/>
  <c r="AC137" i="39"/>
  <c r="AM135" i="39" a="1"/>
  <c r="AM135" i="39" s="1"/>
  <c r="AN135" i="39" a="1"/>
  <c r="AN135" i="39" s="1"/>
  <c r="AO135" i="39" a="1"/>
  <c r="AO135" i="39" s="1"/>
  <c r="AD135" i="38"/>
  <c r="AE135" i="38" s="1"/>
  <c r="AF135" i="38" s="1"/>
  <c r="AG135" i="38" s="1"/>
  <c r="AH135" i="38" s="1"/>
  <c r="AL135" i="38"/>
  <c r="AM134" i="38" a="1"/>
  <c r="AM134" i="38" s="1"/>
  <c r="AO134" i="38" a="1"/>
  <c r="AO134" i="38" s="1"/>
  <c r="AN134" i="38" a="1"/>
  <c r="AN134" i="38" s="1"/>
  <c r="AI135" i="37"/>
  <c r="AN135" i="37" a="1"/>
  <c r="AN135" i="37" s="1"/>
  <c r="AC141" i="36"/>
  <c r="AL140" i="36"/>
  <c r="AM139" i="36" a="1"/>
  <c r="AM139" i="36" s="1"/>
  <c r="AO139" i="36" a="1"/>
  <c r="AO139" i="36" s="1"/>
  <c r="AI139" i="35"/>
  <c r="AN139" i="35" a="1"/>
  <c r="AN139" i="35" s="1"/>
  <c r="AI139" i="34"/>
  <c r="AO139" i="34" a="1"/>
  <c r="AO139" i="34" s="1"/>
  <c r="AD133" i="33"/>
  <c r="AE133" i="33" s="1"/>
  <c r="AF133" i="33" s="1"/>
  <c r="AG133" i="33" s="1"/>
  <c r="AH133" i="33" s="1"/>
  <c r="AL133" i="33"/>
  <c r="AO132" i="33" a="1"/>
  <c r="AO132" i="33" s="1"/>
  <c r="AN132" i="33" a="1"/>
  <c r="AN132" i="33" s="1"/>
  <c r="AM132" i="33" a="1"/>
  <c r="AM132" i="33" s="1"/>
  <c r="AL132" i="32"/>
  <c r="AC133" i="32"/>
  <c r="AN131" i="32" a="1"/>
  <c r="AN131" i="32" s="1"/>
  <c r="AM131" i="32" a="1"/>
  <c r="AM131" i="32" s="1"/>
  <c r="AL134" i="31"/>
  <c r="AC135" i="31"/>
  <c r="AO133" i="31" a="1"/>
  <c r="AO133" i="31" s="1"/>
  <c r="AL136" i="30"/>
  <c r="AC137" i="30"/>
  <c r="AO135" i="30" a="1"/>
  <c r="AO135" i="30" s="1"/>
  <c r="AM135" i="30" a="1"/>
  <c r="AM135" i="30" s="1"/>
  <c r="AI133" i="29"/>
  <c r="AL139" i="28"/>
  <c r="AD139" i="28"/>
  <c r="AE139" i="28" s="1"/>
  <c r="AF139" i="28" s="1"/>
  <c r="AG139" i="28" s="1"/>
  <c r="AH139" i="28" s="1"/>
  <c r="AN138" i="28" a="1"/>
  <c r="AN138" i="28" s="1"/>
  <c r="AM138" i="28" a="1"/>
  <c r="AM138" i="28" s="1"/>
  <c r="AO138" i="28" a="1"/>
  <c r="AO138" i="28" s="1"/>
  <c r="AC135" i="27"/>
  <c r="AL134" i="27"/>
  <c r="AM133" i="27" a="1"/>
  <c r="AM133" i="27" s="1"/>
  <c r="AL134" i="26"/>
  <c r="AC135" i="26"/>
  <c r="AO133" i="26" a="1"/>
  <c r="AO133" i="26" s="1"/>
  <c r="AM133" i="26" a="1"/>
  <c r="AM133" i="26" s="1"/>
  <c r="AO138" i="25" a="1"/>
  <c r="AO138" i="25" s="1"/>
  <c r="AN138" i="25" a="1"/>
  <c r="AN138" i="25" s="1"/>
  <c r="AM138" i="25" a="1"/>
  <c r="AM138" i="25" s="1"/>
  <c r="AL139" i="25"/>
  <c r="AD139" i="25"/>
  <c r="AE139" i="25" s="1"/>
  <c r="AF139" i="25" s="1"/>
  <c r="AG139" i="25" s="1"/>
  <c r="AH139" i="25" s="1"/>
  <c r="AI141" i="24"/>
  <c r="AN141" i="24" a="1"/>
  <c r="AN141" i="24" s="1"/>
  <c r="AD137" i="23"/>
  <c r="AE137" i="23" s="1"/>
  <c r="AF137" i="23" s="1"/>
  <c r="AG137" i="23" s="1"/>
  <c r="AH137" i="23" s="1"/>
  <c r="AL137" i="23"/>
  <c r="AO136" i="23" a="1"/>
  <c r="AO136" i="23" s="1"/>
  <c r="AN136" i="23" a="1"/>
  <c r="AN136" i="23" s="1"/>
  <c r="AM136" i="23" a="1"/>
  <c r="AM136" i="23" s="1"/>
  <c r="AD137" i="39" l="1"/>
  <c r="AE137" i="39" s="1"/>
  <c r="AF137" i="39" s="1"/>
  <c r="AG137" i="39" s="1"/>
  <c r="AH137" i="39" s="1"/>
  <c r="AL137" i="39"/>
  <c r="AO136" i="39" a="1"/>
  <c r="AO136" i="39" s="1"/>
  <c r="AN136" i="39" a="1"/>
  <c r="AN136" i="39" s="1"/>
  <c r="AM136" i="39" a="1"/>
  <c r="AM136" i="39" s="1"/>
  <c r="AI135" i="38"/>
  <c r="AN135" i="38" a="1"/>
  <c r="AN135" i="38" s="1"/>
  <c r="AL136" i="37"/>
  <c r="AC137" i="37"/>
  <c r="AO135" i="37" a="1"/>
  <c r="AO135" i="37" s="1"/>
  <c r="AM135" i="37" a="1"/>
  <c r="AM135" i="37" s="1"/>
  <c r="AO140" i="36" a="1"/>
  <c r="AO140" i="36" s="1"/>
  <c r="AM140" i="36" a="1"/>
  <c r="AM140" i="36" s="1"/>
  <c r="AN140" i="36" a="1"/>
  <c r="AN140" i="36" s="1"/>
  <c r="AD141" i="36"/>
  <c r="AE141" i="36" s="1"/>
  <c r="AF141" i="36" s="1"/>
  <c r="AG141" i="36" s="1"/>
  <c r="AH141" i="36" s="1"/>
  <c r="AL141" i="36"/>
  <c r="AL140" i="35"/>
  <c r="AC141" i="35"/>
  <c r="AO139" i="35" a="1"/>
  <c r="AO139" i="35" s="1"/>
  <c r="AM139" i="35" a="1"/>
  <c r="AM139" i="35" s="1"/>
  <c r="AL140" i="34"/>
  <c r="AC141" i="34"/>
  <c r="AN139" i="34" a="1"/>
  <c r="AN139" i="34" s="1"/>
  <c r="AM139" i="34" a="1"/>
  <c r="AM139" i="34" s="1"/>
  <c r="AI133" i="33"/>
  <c r="AD133" i="32"/>
  <c r="AE133" i="32" s="1"/>
  <c r="AF133" i="32" s="1"/>
  <c r="AG133" i="32" s="1"/>
  <c r="AH133" i="32" s="1"/>
  <c r="AL133" i="32"/>
  <c r="AN132" i="32" a="1"/>
  <c r="AN132" i="32" s="1"/>
  <c r="AO132" i="32" a="1"/>
  <c r="AO132" i="32" s="1"/>
  <c r="AM132" i="32" a="1"/>
  <c r="AM132" i="32" s="1"/>
  <c r="AD135" i="31"/>
  <c r="AE135" i="31" s="1"/>
  <c r="AF135" i="31" s="1"/>
  <c r="AG135" i="31" s="1"/>
  <c r="AH135" i="31" s="1"/>
  <c r="AL135" i="31"/>
  <c r="AM134" i="31" a="1"/>
  <c r="AM134" i="31" s="1"/>
  <c r="AO134" i="31" a="1"/>
  <c r="AO134" i="31" s="1"/>
  <c r="AN134" i="31" a="1"/>
  <c r="AN134" i="31" s="1"/>
  <c r="AD137" i="30"/>
  <c r="AE137" i="30" s="1"/>
  <c r="AF137" i="30" s="1"/>
  <c r="AG137" i="30" s="1"/>
  <c r="AH137" i="30" s="1"/>
  <c r="AL137" i="30"/>
  <c r="AO136" i="30" a="1"/>
  <c r="AO136" i="30" s="1"/>
  <c r="AN136" i="30" a="1"/>
  <c r="AN136" i="30" s="1"/>
  <c r="AM136" i="30" a="1"/>
  <c r="AM136" i="30" s="1"/>
  <c r="AL134" i="29"/>
  <c r="AC135" i="29"/>
  <c r="AO133" i="29" a="1"/>
  <c r="AO133" i="29" s="1"/>
  <c r="AN133" i="29" a="1"/>
  <c r="AN133" i="29" s="1"/>
  <c r="AM133" i="29" a="1"/>
  <c r="AM133" i="29" s="1"/>
  <c r="AI139" i="28"/>
  <c r="AN139" i="28" a="1"/>
  <c r="AN139" i="28" s="1"/>
  <c r="AN134" i="27" a="1"/>
  <c r="AN134" i="27" s="1"/>
  <c r="AM134" i="27" a="1"/>
  <c r="AM134" i="27" s="1"/>
  <c r="AO134" i="27" a="1"/>
  <c r="AO134" i="27" s="1"/>
  <c r="AD135" i="27"/>
  <c r="AE135" i="27" s="1"/>
  <c r="AF135" i="27" s="1"/>
  <c r="AG135" i="27" s="1"/>
  <c r="AH135" i="27" s="1"/>
  <c r="AL135" i="27"/>
  <c r="AL135" i="26"/>
  <c r="AD135" i="26"/>
  <c r="AE135" i="26" s="1"/>
  <c r="AF135" i="26" s="1"/>
  <c r="AG135" i="26" s="1"/>
  <c r="AH135" i="26" s="1"/>
  <c r="AN134" i="26" a="1"/>
  <c r="AN134" i="26" s="1"/>
  <c r="AM134" i="26" a="1"/>
  <c r="AM134" i="26" s="1"/>
  <c r="AO134" i="26" a="1"/>
  <c r="AO134" i="26" s="1"/>
  <c r="AI139" i="25"/>
  <c r="AN139" i="25" a="1"/>
  <c r="AN139" i="25" s="1"/>
  <c r="AM139" i="25" a="1"/>
  <c r="AM139" i="25" s="1"/>
  <c r="AL142" i="24"/>
  <c r="AC143" i="24"/>
  <c r="AM141" i="24" a="1"/>
  <c r="AM141" i="24" s="1"/>
  <c r="AO141" i="24" a="1"/>
  <c r="AO141" i="24" s="1"/>
  <c r="AI137" i="23"/>
  <c r="AI137" i="39" l="1"/>
  <c r="AC137" i="38"/>
  <c r="AL136" i="38"/>
  <c r="AM135" i="38" a="1"/>
  <c r="AM135" i="38" s="1"/>
  <c r="AO135" i="38" a="1"/>
  <c r="AO135" i="38" s="1"/>
  <c r="AL137" i="37"/>
  <c r="AD137" i="37"/>
  <c r="AE137" i="37" s="1"/>
  <c r="AF137" i="37" s="1"/>
  <c r="AG137" i="37" s="1"/>
  <c r="AH137" i="37" s="1"/>
  <c r="AO136" i="37" a="1"/>
  <c r="AO136" i="37" s="1"/>
  <c r="AN136" i="37" a="1"/>
  <c r="AN136" i="37" s="1"/>
  <c r="AM136" i="37" a="1"/>
  <c r="AM136" i="37" s="1"/>
  <c r="AI141" i="36"/>
  <c r="AM141" i="36" a="1"/>
  <c r="AM141" i="36" s="1"/>
  <c r="AD141" i="35"/>
  <c r="AE141" i="35" s="1"/>
  <c r="AF141" i="35" s="1"/>
  <c r="AG141" i="35" s="1"/>
  <c r="AH141" i="35" s="1"/>
  <c r="AL141" i="35"/>
  <c r="AO140" i="35" a="1"/>
  <c r="AO140" i="35" s="1"/>
  <c r="AN140" i="35" a="1"/>
  <c r="AN140" i="35" s="1"/>
  <c r="AM140" i="35" a="1"/>
  <c r="AM140" i="35" s="1"/>
  <c r="AD141" i="34"/>
  <c r="AE141" i="34" s="1"/>
  <c r="AF141" i="34" s="1"/>
  <c r="AG141" i="34" s="1"/>
  <c r="AH141" i="34" s="1"/>
  <c r="AL141" i="34"/>
  <c r="AN140" i="34" a="1"/>
  <c r="AN140" i="34" s="1"/>
  <c r="AM140" i="34" a="1"/>
  <c r="AM140" i="34" s="1"/>
  <c r="AO140" i="34" a="1"/>
  <c r="AO140" i="34" s="1"/>
  <c r="AC135" i="33"/>
  <c r="AL134" i="33"/>
  <c r="AM133" i="33" a="1"/>
  <c r="AM133" i="33" s="1"/>
  <c r="AN133" i="33" a="1"/>
  <c r="AN133" i="33" s="1"/>
  <c r="AO133" i="33" a="1"/>
  <c r="AO133" i="33" s="1"/>
  <c r="AN133" i="32" a="1"/>
  <c r="AN133" i="32" s="1"/>
  <c r="AI133" i="32"/>
  <c r="AN135" i="31" a="1"/>
  <c r="AN135" i="31" s="1"/>
  <c r="AI135" i="31"/>
  <c r="AI137" i="30"/>
  <c r="AO137" i="30" a="1"/>
  <c r="AO137" i="30" s="1"/>
  <c r="AL135" i="29"/>
  <c r="AD135" i="29"/>
  <c r="AE135" i="29" s="1"/>
  <c r="AF135" i="29" s="1"/>
  <c r="AG135" i="29" s="1"/>
  <c r="AH135" i="29" s="1"/>
  <c r="AO134" i="29" a="1"/>
  <c r="AO134" i="29" s="1"/>
  <c r="AN134" i="29" a="1"/>
  <c r="AN134" i="29" s="1"/>
  <c r="AM134" i="29" a="1"/>
  <c r="AM134" i="29" s="1"/>
  <c r="AL140" i="28"/>
  <c r="AC141" i="28"/>
  <c r="AO139" i="28" a="1"/>
  <c r="AO139" i="28" s="1"/>
  <c r="AM139" i="28" a="1"/>
  <c r="AM139" i="28" s="1"/>
  <c r="AI135" i="27"/>
  <c r="AN135" i="27" a="1"/>
  <c r="AN135" i="27" s="1"/>
  <c r="AI135" i="26"/>
  <c r="AC141" i="25"/>
  <c r="AL140" i="25"/>
  <c r="AO139" i="25" a="1"/>
  <c r="AO139" i="25" s="1"/>
  <c r="AD143" i="24"/>
  <c r="AE143" i="24" s="1"/>
  <c r="AF143" i="24" s="1"/>
  <c r="AG143" i="24" s="1"/>
  <c r="AH143" i="24" s="1"/>
  <c r="AL143" i="24"/>
  <c r="AN142" i="24" a="1"/>
  <c r="AN142" i="24" s="1"/>
  <c r="AM142" i="24" a="1"/>
  <c r="AM142" i="24" s="1"/>
  <c r="AO142" i="24" a="1"/>
  <c r="AO142" i="24" s="1"/>
  <c r="AC139" i="23"/>
  <c r="AL138" i="23"/>
  <c r="AM137" i="23" a="1"/>
  <c r="AM137" i="23" s="1"/>
  <c r="AN137" i="23" a="1"/>
  <c r="AN137" i="23" s="1"/>
  <c r="AO137" i="23" a="1"/>
  <c r="AO137" i="23" s="1"/>
  <c r="AL138" i="39" l="1"/>
  <c r="AC139" i="39"/>
  <c r="AM137" i="39" a="1"/>
  <c r="AM137" i="39" s="1"/>
  <c r="AN137" i="39" a="1"/>
  <c r="AN137" i="39" s="1"/>
  <c r="AO137" i="39" a="1"/>
  <c r="AO137" i="39" s="1"/>
  <c r="AN136" i="38" a="1"/>
  <c r="AN136" i="38" s="1"/>
  <c r="AM136" i="38" a="1"/>
  <c r="AM136" i="38" s="1"/>
  <c r="AO136" i="38" a="1"/>
  <c r="AO136" i="38" s="1"/>
  <c r="AD137" i="38"/>
  <c r="AE137" i="38" s="1"/>
  <c r="AF137" i="38" s="1"/>
  <c r="AG137" i="38" s="1"/>
  <c r="AH137" i="38" s="1"/>
  <c r="AL137" i="38"/>
  <c r="AI137" i="37"/>
  <c r="AL142" i="36"/>
  <c r="AC143" i="36"/>
  <c r="AO141" i="36" a="1"/>
  <c r="AO141" i="36" s="1"/>
  <c r="AN141" i="36" a="1"/>
  <c r="AN141" i="36" s="1"/>
  <c r="AI141" i="35"/>
  <c r="AN141" i="35" a="1"/>
  <c r="AN141" i="35" s="1"/>
  <c r="AI141" i="34"/>
  <c r="AN141" i="34" a="1"/>
  <c r="AN141" i="34" s="1"/>
  <c r="AO141" i="34" a="1"/>
  <c r="AO141" i="34" s="1"/>
  <c r="AN134" i="33" a="1"/>
  <c r="AN134" i="33" s="1"/>
  <c r="AO134" i="33" a="1"/>
  <c r="AO134" i="33" s="1"/>
  <c r="AM134" i="33" a="1"/>
  <c r="AM134" i="33" s="1"/>
  <c r="AD135" i="33"/>
  <c r="AE135" i="33" s="1"/>
  <c r="AF135" i="33" s="1"/>
  <c r="AG135" i="33" s="1"/>
  <c r="AH135" i="33" s="1"/>
  <c r="AL135" i="33"/>
  <c r="AL134" i="32"/>
  <c r="AC135" i="32"/>
  <c r="AO133" i="32" a="1"/>
  <c r="AO133" i="32" s="1"/>
  <c r="AM133" i="32" a="1"/>
  <c r="AM133" i="32" s="1"/>
  <c r="AL136" i="31"/>
  <c r="AC137" i="31"/>
  <c r="AM135" i="31" a="1"/>
  <c r="AM135" i="31" s="1"/>
  <c r="AO135" i="31" a="1"/>
  <c r="AO135" i="31" s="1"/>
  <c r="AC139" i="30"/>
  <c r="AL138" i="30"/>
  <c r="AM137" i="30" a="1"/>
  <c r="AM137" i="30" s="1"/>
  <c r="AN137" i="30" a="1"/>
  <c r="AN137" i="30" s="1"/>
  <c r="AI135" i="29"/>
  <c r="AM135" i="29" a="1"/>
  <c r="AM135" i="29" s="1"/>
  <c r="AO135" i="29" a="1"/>
  <c r="AO135" i="29" s="1"/>
  <c r="AL141" i="28"/>
  <c r="AD141" i="28"/>
  <c r="AE141" i="28" s="1"/>
  <c r="AF141" i="28" s="1"/>
  <c r="AG141" i="28" s="1"/>
  <c r="AH141" i="28" s="1"/>
  <c r="AM140" i="28" a="1"/>
  <c r="AM140" i="28" s="1"/>
  <c r="AN140" i="28" a="1"/>
  <c r="AN140" i="28" s="1"/>
  <c r="AO140" i="28" a="1"/>
  <c r="AO140" i="28" s="1"/>
  <c r="AC137" i="27"/>
  <c r="AL136" i="27"/>
  <c r="AO135" i="27" a="1"/>
  <c r="AO135" i="27" s="1"/>
  <c r="AM135" i="27" a="1"/>
  <c r="AM135" i="27" s="1"/>
  <c r="AC137" i="26"/>
  <c r="AL136" i="26"/>
  <c r="AM135" i="26" a="1"/>
  <c r="AM135" i="26" s="1"/>
  <c r="AN135" i="26" a="1"/>
  <c r="AN135" i="26" s="1"/>
  <c r="AO135" i="26" a="1"/>
  <c r="AO135" i="26" s="1"/>
  <c r="AM140" i="25" a="1"/>
  <c r="AM140" i="25" s="1"/>
  <c r="AN140" i="25" a="1"/>
  <c r="AN140" i="25" s="1"/>
  <c r="AO140" i="25" a="1"/>
  <c r="AO140" i="25" s="1"/>
  <c r="AD141" i="25"/>
  <c r="AE141" i="25" s="1"/>
  <c r="AF141" i="25" s="1"/>
  <c r="AG141" i="25" s="1"/>
  <c r="AH141" i="25" s="1"/>
  <c r="AL141" i="25"/>
  <c r="AI143" i="24"/>
  <c r="AN143" i="24" a="1"/>
  <c r="AN143" i="24" s="1"/>
  <c r="AN138" i="23" a="1"/>
  <c r="AN138" i="23" s="1"/>
  <c r="AO138" i="23" a="1"/>
  <c r="AO138" i="23" s="1"/>
  <c r="AM138" i="23" a="1"/>
  <c r="AM138" i="23" s="1"/>
  <c r="AD139" i="23"/>
  <c r="AE139" i="23" s="1"/>
  <c r="AF139" i="23" s="1"/>
  <c r="AG139" i="23" s="1"/>
  <c r="AH139" i="23" s="1"/>
  <c r="AL139" i="23"/>
  <c r="AD139" i="39" l="1"/>
  <c r="AE139" i="39" s="1"/>
  <c r="AF139" i="39" s="1"/>
  <c r="AG139" i="39" s="1"/>
  <c r="AH139" i="39" s="1"/>
  <c r="AL139" i="39"/>
  <c r="AM138" i="39" a="1"/>
  <c r="AM138" i="39" s="1"/>
  <c r="AO138" i="39" a="1"/>
  <c r="AO138" i="39" s="1"/>
  <c r="AN138" i="39" a="1"/>
  <c r="AN138" i="39" s="1"/>
  <c r="AN137" i="38" a="1"/>
  <c r="AN137" i="38" s="1"/>
  <c r="AI137" i="38"/>
  <c r="AO137" i="38" a="1"/>
  <c r="AO137" i="38" s="1"/>
  <c r="AC139" i="37"/>
  <c r="AL138" i="37"/>
  <c r="AN137" i="37" a="1"/>
  <c r="AN137" i="37" s="1"/>
  <c r="AO137" i="37" a="1"/>
  <c r="AO137" i="37" s="1"/>
  <c r="AM137" i="37" a="1"/>
  <c r="AM137" i="37" s="1"/>
  <c r="AD143" i="36"/>
  <c r="AE143" i="36" s="1"/>
  <c r="AF143" i="36" s="1"/>
  <c r="AG143" i="36" s="1"/>
  <c r="AH143" i="36" s="1"/>
  <c r="AL143" i="36"/>
  <c r="AO142" i="36" a="1"/>
  <c r="AO142" i="36" s="1"/>
  <c r="AN142" i="36" a="1"/>
  <c r="AN142" i="36" s="1"/>
  <c r="AM142" i="36" a="1"/>
  <c r="AM142" i="36" s="1"/>
  <c r="AL142" i="35"/>
  <c r="AC143" i="35"/>
  <c r="AM141" i="35" a="1"/>
  <c r="AM141" i="35" s="1"/>
  <c r="AO141" i="35" a="1"/>
  <c r="AO141" i="35" s="1"/>
  <c r="AC143" i="34"/>
  <c r="AL142" i="34"/>
  <c r="AM141" i="34" a="1"/>
  <c r="AM141" i="34" s="1"/>
  <c r="AI135" i="33"/>
  <c r="AL135" i="32"/>
  <c r="AD135" i="32"/>
  <c r="AE135" i="32" s="1"/>
  <c r="AF135" i="32" s="1"/>
  <c r="AG135" i="32" s="1"/>
  <c r="AH135" i="32" s="1"/>
  <c r="AO134" i="32" a="1"/>
  <c r="AO134" i="32" s="1"/>
  <c r="AN134" i="32" a="1"/>
  <c r="AN134" i="32" s="1"/>
  <c r="AM134" i="32" a="1"/>
  <c r="AM134" i="32" s="1"/>
  <c r="AD137" i="31"/>
  <c r="AE137" i="31" s="1"/>
  <c r="AF137" i="31" s="1"/>
  <c r="AG137" i="31" s="1"/>
  <c r="AH137" i="31" s="1"/>
  <c r="AL137" i="31"/>
  <c r="AO136" i="31" a="1"/>
  <c r="AO136" i="31" s="1"/>
  <c r="AN136" i="31" a="1"/>
  <c r="AN136" i="31" s="1"/>
  <c r="AM136" i="31" a="1"/>
  <c r="AM136" i="31" s="1"/>
  <c r="AM138" i="30" a="1"/>
  <c r="AM138" i="30" s="1"/>
  <c r="AO138" i="30" a="1"/>
  <c r="AO138" i="30" s="1"/>
  <c r="AN138" i="30" a="1"/>
  <c r="AN138" i="30" s="1"/>
  <c r="AL139" i="30"/>
  <c r="AD139" i="30"/>
  <c r="AE139" i="30" s="1"/>
  <c r="AF139" i="30" s="1"/>
  <c r="AG139" i="30" s="1"/>
  <c r="AH139" i="30" s="1"/>
  <c r="AC137" i="29"/>
  <c r="AL136" i="29"/>
  <c r="AN135" i="29" a="1"/>
  <c r="AN135" i="29" s="1"/>
  <c r="AI141" i="28"/>
  <c r="AN141" i="28" a="1"/>
  <c r="AN141" i="28" s="1"/>
  <c r="AO141" i="28" a="1"/>
  <c r="AO141" i="28" s="1"/>
  <c r="AM141" i="28" a="1"/>
  <c r="AM141" i="28" s="1"/>
  <c r="AO136" i="27" a="1"/>
  <c r="AO136" i="27" s="1"/>
  <c r="AN136" i="27" a="1"/>
  <c r="AN136" i="27" s="1"/>
  <c r="AM136" i="27" a="1"/>
  <c r="AM136" i="27" s="1"/>
  <c r="AD137" i="27"/>
  <c r="AE137" i="27" s="1"/>
  <c r="AF137" i="27" s="1"/>
  <c r="AG137" i="27" s="1"/>
  <c r="AH137" i="27" s="1"/>
  <c r="AL137" i="27"/>
  <c r="AO136" i="26" a="1"/>
  <c r="AO136" i="26" s="1"/>
  <c r="AN136" i="26" a="1"/>
  <c r="AN136" i="26" s="1"/>
  <c r="AM136" i="26" a="1"/>
  <c r="AM136" i="26" s="1"/>
  <c r="AL137" i="26"/>
  <c r="AD137" i="26"/>
  <c r="AE137" i="26" s="1"/>
  <c r="AF137" i="26" s="1"/>
  <c r="AG137" i="26" s="1"/>
  <c r="AH137" i="26" s="1"/>
  <c r="AI141" i="25"/>
  <c r="AM141" i="25" a="1"/>
  <c r="AM141" i="25" s="1"/>
  <c r="AO141" i="25" a="1"/>
  <c r="AO141" i="25" s="1"/>
  <c r="AL144" i="24"/>
  <c r="AC145" i="24"/>
  <c r="AO143" i="24" a="1"/>
  <c r="AO143" i="24" s="1"/>
  <c r="AM143" i="24" a="1"/>
  <c r="AM143" i="24" s="1"/>
  <c r="AI139" i="23"/>
  <c r="AI139" i="39" l="1"/>
  <c r="AC139" i="38"/>
  <c r="AL138" i="38"/>
  <c r="AM137" i="38" a="1"/>
  <c r="AM137" i="38" s="1"/>
  <c r="AO138" i="37" a="1"/>
  <c r="AO138" i="37" s="1"/>
  <c r="AM138" i="37" a="1"/>
  <c r="AM138" i="37" s="1"/>
  <c r="AN138" i="37" a="1"/>
  <c r="AN138" i="37" s="1"/>
  <c r="AL139" i="37"/>
  <c r="AD139" i="37"/>
  <c r="AE139" i="37" s="1"/>
  <c r="AF139" i="37" s="1"/>
  <c r="AG139" i="37" s="1"/>
  <c r="AH139" i="37" s="1"/>
  <c r="AI143" i="36"/>
  <c r="AL143" i="35"/>
  <c r="AD143" i="35"/>
  <c r="AE143" i="35" s="1"/>
  <c r="AF143" i="35" s="1"/>
  <c r="AG143" i="35" s="1"/>
  <c r="AH143" i="35" s="1"/>
  <c r="AO142" i="35" a="1"/>
  <c r="AO142" i="35" s="1"/>
  <c r="AM142" i="35" a="1"/>
  <c r="AM142" i="35" s="1"/>
  <c r="AN142" i="35" a="1"/>
  <c r="AN142" i="35" s="1"/>
  <c r="AO142" i="34" a="1"/>
  <c r="AO142" i="34" s="1"/>
  <c r="AN142" i="34" a="1"/>
  <c r="AN142" i="34" s="1"/>
  <c r="AM142" i="34" a="1"/>
  <c r="AM142" i="34" s="1"/>
  <c r="AD143" i="34"/>
  <c r="AE143" i="34" s="1"/>
  <c r="AF143" i="34" s="1"/>
  <c r="AG143" i="34" s="1"/>
  <c r="AH143" i="34" s="1"/>
  <c r="AL143" i="34"/>
  <c r="AL136" i="33"/>
  <c r="AC137" i="33"/>
  <c r="AM135" i="33" a="1"/>
  <c r="AM135" i="33" s="1"/>
  <c r="AO135" i="33" a="1"/>
  <c r="AO135" i="33" s="1"/>
  <c r="AN135" i="33" a="1"/>
  <c r="AN135" i="33" s="1"/>
  <c r="AI135" i="32"/>
  <c r="AI137" i="31"/>
  <c r="AI139" i="30"/>
  <c r="AN139" i="30" s="1" a="1"/>
  <c r="AN139" i="30" s="1"/>
  <c r="AN136" i="29" a="1"/>
  <c r="AN136" i="29" s="1"/>
  <c r="AO136" i="29" a="1"/>
  <c r="AO136" i="29" s="1"/>
  <c r="AM136" i="29" a="1"/>
  <c r="AM136" i="29" s="1"/>
  <c r="AL137" i="29"/>
  <c r="AD137" i="29"/>
  <c r="AE137" i="29" s="1"/>
  <c r="AF137" i="29" s="1"/>
  <c r="AG137" i="29" s="1"/>
  <c r="AH137" i="29" s="1"/>
  <c r="AC143" i="28"/>
  <c r="AL142" i="28"/>
  <c r="AI137" i="27"/>
  <c r="AN137" i="27" a="1"/>
  <c r="AN137" i="27" s="1"/>
  <c r="AO137" i="27" a="1"/>
  <c r="AO137" i="27" s="1"/>
  <c r="AI137" i="26"/>
  <c r="AO137" i="26" a="1"/>
  <c r="AO137" i="26" s="1"/>
  <c r="AL142" i="25"/>
  <c r="AC143" i="25"/>
  <c r="AN141" i="25" a="1"/>
  <c r="AN141" i="25" s="1"/>
  <c r="AD145" i="24"/>
  <c r="AE145" i="24" s="1"/>
  <c r="AF145" i="24" s="1"/>
  <c r="AG145" i="24" s="1"/>
  <c r="AH145" i="24" s="1"/>
  <c r="AL145" i="24"/>
  <c r="AM144" i="24" a="1"/>
  <c r="AM144" i="24" s="1"/>
  <c r="AO144" i="24" a="1"/>
  <c r="AO144" i="24" s="1"/>
  <c r="AN144" i="24" a="1"/>
  <c r="AN144" i="24" s="1"/>
  <c r="AC141" i="23"/>
  <c r="AL140" i="23"/>
  <c r="AN139" i="23" a="1"/>
  <c r="AN139" i="23" s="1"/>
  <c r="AM139" i="23" a="1"/>
  <c r="AM139" i="23" s="1"/>
  <c r="AO139" i="23" a="1"/>
  <c r="AO139" i="23" s="1"/>
  <c r="AC141" i="39" l="1"/>
  <c r="AL140" i="39"/>
  <c r="AM139" i="39" a="1"/>
  <c r="AM139" i="39" s="1"/>
  <c r="AN139" i="39" a="1"/>
  <c r="AN139" i="39" s="1"/>
  <c r="AO139" i="39" a="1"/>
  <c r="AO139" i="39" s="1"/>
  <c r="AO138" i="38" a="1"/>
  <c r="AO138" i="38" s="1"/>
  <c r="AN138" i="38" a="1"/>
  <c r="AN138" i="38" s="1"/>
  <c r="AM138" i="38" a="1"/>
  <c r="AM138" i="38" s="1"/>
  <c r="AD139" i="38"/>
  <c r="AE139" i="38" s="1"/>
  <c r="AF139" i="38" s="1"/>
  <c r="AG139" i="38" s="1"/>
  <c r="AH139" i="38" s="1"/>
  <c r="AL139" i="38"/>
  <c r="AI139" i="37"/>
  <c r="AN139" i="37" a="1"/>
  <c r="AN139" i="37" s="1"/>
  <c r="AO139" i="37" a="1"/>
  <c r="AO139" i="37" s="1"/>
  <c r="AC145" i="36"/>
  <c r="AL144" i="36"/>
  <c r="AO143" i="36" a="1"/>
  <c r="AO143" i="36" s="1"/>
  <c r="AM143" i="36" a="1"/>
  <c r="AM143" i="36" s="1"/>
  <c r="AN143" i="36" a="1"/>
  <c r="AN143" i="36" s="1"/>
  <c r="AI143" i="35"/>
  <c r="AI143" i="34"/>
  <c r="AN143" i="34" a="1"/>
  <c r="AN143" i="34" s="1"/>
  <c r="AL137" i="33"/>
  <c r="AD137" i="33"/>
  <c r="AE137" i="33" s="1"/>
  <c r="AF137" i="33" s="1"/>
  <c r="AG137" i="33" s="1"/>
  <c r="AH137" i="33" s="1"/>
  <c r="AO136" i="33" a="1"/>
  <c r="AO136" i="33" s="1"/>
  <c r="AM136" i="33" a="1"/>
  <c r="AM136" i="33" s="1"/>
  <c r="AN136" i="33" a="1"/>
  <c r="AN136" i="33" s="1"/>
  <c r="AC137" i="32"/>
  <c r="AL136" i="32"/>
  <c r="AO135" i="32" a="1"/>
  <c r="AO135" i="32" s="1"/>
  <c r="AM135" i="32" a="1"/>
  <c r="AM135" i="32" s="1"/>
  <c r="AN135" i="32" a="1"/>
  <c r="AN135" i="32" s="1"/>
  <c r="AL138" i="31"/>
  <c r="AC139" i="31"/>
  <c r="AM137" i="31" a="1"/>
  <c r="AM137" i="31" s="1"/>
  <c r="AN137" i="31" a="1"/>
  <c r="AN137" i="31" s="1"/>
  <c r="AO137" i="31" a="1"/>
  <c r="AO137" i="31" s="1"/>
  <c r="AC141" i="30"/>
  <c r="AL140" i="30"/>
  <c r="AM139" i="30" a="1"/>
  <c r="AM139" i="30" s="1"/>
  <c r="AO139" i="30" a="1"/>
  <c r="AO139" i="30" s="1"/>
  <c r="AO137" i="29" a="1"/>
  <c r="AO137" i="29" s="1"/>
  <c r="AI137" i="29"/>
  <c r="AN137" i="29" a="1"/>
  <c r="AN137" i="29" s="1"/>
  <c r="AO142" i="28" a="1"/>
  <c r="AO142" i="28" s="1"/>
  <c r="AN142" i="28" a="1"/>
  <c r="AN142" i="28" s="1"/>
  <c r="AM142" i="28" a="1"/>
  <c r="AM142" i="28" s="1"/>
  <c r="AD143" i="28"/>
  <c r="AE143" i="28" s="1"/>
  <c r="AF143" i="28" s="1"/>
  <c r="AG143" i="28" s="1"/>
  <c r="AH143" i="28" s="1"/>
  <c r="AL143" i="28"/>
  <c r="AL138" i="27"/>
  <c r="AC139" i="27"/>
  <c r="AM137" i="27" a="1"/>
  <c r="AM137" i="27" s="1"/>
  <c r="AC139" i="26"/>
  <c r="AL138" i="26"/>
  <c r="AN137" i="26" a="1"/>
  <c r="AN137" i="26" s="1"/>
  <c r="AM137" i="26" a="1"/>
  <c r="AM137" i="26" s="1"/>
  <c r="AL143" i="25"/>
  <c r="AD143" i="25"/>
  <c r="AE143" i="25" s="1"/>
  <c r="AF143" i="25" s="1"/>
  <c r="AG143" i="25" s="1"/>
  <c r="AH143" i="25" s="1"/>
  <c r="AO142" i="25" a="1"/>
  <c r="AO142" i="25" s="1"/>
  <c r="AM142" i="25" a="1"/>
  <c r="AM142" i="25" s="1"/>
  <c r="AN142" i="25" a="1"/>
  <c r="AN142" i="25" s="1"/>
  <c r="AI145" i="24"/>
  <c r="AN145" i="24" a="1"/>
  <c r="AN145" i="24" s="1"/>
  <c r="AM140" i="23" a="1"/>
  <c r="AM140" i="23" s="1"/>
  <c r="AN140" i="23" a="1"/>
  <c r="AN140" i="23" s="1"/>
  <c r="AO140" i="23" a="1"/>
  <c r="AO140" i="23" s="1"/>
  <c r="AD141" i="23"/>
  <c r="AE141" i="23" s="1"/>
  <c r="AF141" i="23" s="1"/>
  <c r="AG141" i="23" s="1"/>
  <c r="AH141" i="23" s="1"/>
  <c r="AL141" i="23"/>
  <c r="AO140" i="39" l="1" a="1"/>
  <c r="AO140" i="39" s="1"/>
  <c r="AM140" i="39" a="1"/>
  <c r="AM140" i="39" s="1"/>
  <c r="AN140" i="39" a="1"/>
  <c r="AN140" i="39" s="1"/>
  <c r="AL141" i="39"/>
  <c r="AD141" i="39"/>
  <c r="AE141" i="39" s="1"/>
  <c r="AF141" i="39" s="1"/>
  <c r="AG141" i="39" s="1"/>
  <c r="AH141" i="39" s="1"/>
  <c r="AI139" i="38"/>
  <c r="AN139" i="38" a="1"/>
  <c r="AN139" i="38" s="1"/>
  <c r="AC141" i="37"/>
  <c r="AL140" i="37"/>
  <c r="AM139" i="37" a="1"/>
  <c r="AM139" i="37" s="1"/>
  <c r="AM144" i="36" a="1"/>
  <c r="AM144" i="36" s="1"/>
  <c r="AN144" i="36" a="1"/>
  <c r="AN144" i="36" s="1"/>
  <c r="AO144" i="36" a="1"/>
  <c r="AO144" i="36" s="1"/>
  <c r="AD145" i="36"/>
  <c r="AE145" i="36" s="1"/>
  <c r="AF145" i="36" s="1"/>
  <c r="AG145" i="36" s="1"/>
  <c r="AH145" i="36" s="1"/>
  <c r="AL145" i="36"/>
  <c r="AC145" i="35"/>
  <c r="AL144" i="35"/>
  <c r="AM143" i="35" a="1"/>
  <c r="AM143" i="35" s="1"/>
  <c r="AN143" i="35" a="1"/>
  <c r="AN143" i="35" s="1"/>
  <c r="AO143" i="35" a="1"/>
  <c r="AO143" i="35" s="1"/>
  <c r="AL144" i="34"/>
  <c r="AC145" i="34"/>
  <c r="AM143" i="34" a="1"/>
  <c r="AM143" i="34" s="1"/>
  <c r="AO143" i="34" a="1"/>
  <c r="AO143" i="34" s="1"/>
  <c r="AI137" i="33"/>
  <c r="AN136" i="32" a="1"/>
  <c r="AN136" i="32" s="1"/>
  <c r="AM136" i="32" a="1"/>
  <c r="AM136" i="32" s="1"/>
  <c r="AO136" i="32" a="1"/>
  <c r="AO136" i="32" s="1"/>
  <c r="AD137" i="32"/>
  <c r="AE137" i="32" s="1"/>
  <c r="AF137" i="32" s="1"/>
  <c r="AG137" i="32" s="1"/>
  <c r="AH137" i="32" s="1"/>
  <c r="AL137" i="32"/>
  <c r="AL139" i="31"/>
  <c r="AD139" i="31"/>
  <c r="AE139" i="31" s="1"/>
  <c r="AF139" i="31" s="1"/>
  <c r="AG139" i="31" s="1"/>
  <c r="AH139" i="31" s="1"/>
  <c r="AN138" i="31" a="1"/>
  <c r="AN138" i="31" s="1"/>
  <c r="AO138" i="31" a="1"/>
  <c r="AO138" i="31" s="1"/>
  <c r="AM138" i="31" a="1"/>
  <c r="AM138" i="31" s="1"/>
  <c r="AO140" i="30" a="1"/>
  <c r="AO140" i="30" s="1"/>
  <c r="AN140" i="30" a="1"/>
  <c r="AN140" i="30" s="1"/>
  <c r="AM140" i="30" a="1"/>
  <c r="AM140" i="30" s="1"/>
  <c r="AD141" i="30"/>
  <c r="AE141" i="30" s="1"/>
  <c r="AF141" i="30" s="1"/>
  <c r="AG141" i="30" s="1"/>
  <c r="AH141" i="30" s="1"/>
  <c r="AL141" i="30"/>
  <c r="AC139" i="29"/>
  <c r="AL138" i="29"/>
  <c r="AM137" i="29" a="1"/>
  <c r="AM137" i="29" s="1"/>
  <c r="AI143" i="28"/>
  <c r="AN143" i="28" a="1"/>
  <c r="AN143" i="28" s="1"/>
  <c r="AL139" i="27"/>
  <c r="AD139" i="27"/>
  <c r="AE139" i="27" s="1"/>
  <c r="AF139" i="27" s="1"/>
  <c r="AG139" i="27" s="1"/>
  <c r="AH139" i="27" s="1"/>
  <c r="AN138" i="27" a="1"/>
  <c r="AN138" i="27" s="1"/>
  <c r="AO138" i="27" a="1"/>
  <c r="AO138" i="27" s="1"/>
  <c r="AM138" i="27" a="1"/>
  <c r="AM138" i="27" s="1"/>
  <c r="AO138" i="26" a="1"/>
  <c r="AO138" i="26" s="1"/>
  <c r="AM138" i="26" a="1"/>
  <c r="AM138" i="26" s="1"/>
  <c r="AN138" i="26" a="1"/>
  <c r="AN138" i="26" s="1"/>
  <c r="AD139" i="26"/>
  <c r="AE139" i="26" s="1"/>
  <c r="AF139" i="26" s="1"/>
  <c r="AG139" i="26" s="1"/>
  <c r="AH139" i="26" s="1"/>
  <c r="AL139" i="26"/>
  <c r="AI143" i="25"/>
  <c r="AM143" i="25" a="1"/>
  <c r="AM143" i="25" s="1"/>
  <c r="M155" i="24"/>
  <c r="AL146" i="24"/>
  <c r="AG3" i="24"/>
  <c r="AM145" i="24" a="1"/>
  <c r="AM145" i="24" s="1"/>
  <c r="AO145" i="24" a="1"/>
  <c r="AO145" i="24" s="1"/>
  <c r="AI141" i="23"/>
  <c r="AN141" i="23" s="1" a="1"/>
  <c r="AN141" i="23" s="1"/>
  <c r="AI141" i="39" l="1"/>
  <c r="AN141" i="39" a="1"/>
  <c r="AN141" i="39" s="1"/>
  <c r="AC141" i="38"/>
  <c r="AL140" i="38"/>
  <c r="AO139" i="38" a="1"/>
  <c r="AO139" i="38" s="1"/>
  <c r="AM139" i="38" a="1"/>
  <c r="AM139" i="38" s="1"/>
  <c r="AN140" i="37" a="1"/>
  <c r="AN140" i="37" s="1"/>
  <c r="AM140" i="37" a="1"/>
  <c r="AM140" i="37" s="1"/>
  <c r="AO140" i="37" a="1"/>
  <c r="AO140" i="37" s="1"/>
  <c r="AL141" i="37"/>
  <c r="AD141" i="37"/>
  <c r="AE141" i="37" s="1"/>
  <c r="AF141" i="37" s="1"/>
  <c r="AG141" i="37" s="1"/>
  <c r="AH141" i="37" s="1"/>
  <c r="AI145" i="36"/>
  <c r="AN145" i="36" s="1" a="1"/>
  <c r="AN145" i="36" s="1"/>
  <c r="AM144" i="35" a="1"/>
  <c r="AM144" i="35" s="1"/>
  <c r="AN144" i="35" a="1"/>
  <c r="AN144" i="35" s="1"/>
  <c r="AO144" i="35" a="1"/>
  <c r="AO144" i="35" s="1"/>
  <c r="AL145" i="35"/>
  <c r="AD145" i="35"/>
  <c r="AE145" i="35" s="1"/>
  <c r="AF145" i="35" s="1"/>
  <c r="AG145" i="35" s="1"/>
  <c r="AH145" i="35" s="1"/>
  <c r="AL145" i="34"/>
  <c r="AD145" i="34"/>
  <c r="AE145" i="34" s="1"/>
  <c r="AF145" i="34" s="1"/>
  <c r="AG145" i="34" s="1"/>
  <c r="AH145" i="34" s="1"/>
  <c r="AO144" i="34" a="1"/>
  <c r="AO144" i="34" s="1"/>
  <c r="AN144" i="34" a="1"/>
  <c r="AN144" i="34" s="1"/>
  <c r="AM144" i="34" a="1"/>
  <c r="AM144" i="34" s="1"/>
  <c r="AC139" i="33"/>
  <c r="AL138" i="33"/>
  <c r="AN137" i="33" a="1"/>
  <c r="AN137" i="33" s="1"/>
  <c r="AM137" i="33" a="1"/>
  <c r="AM137" i="33" s="1"/>
  <c r="AO137" i="33" a="1"/>
  <c r="AO137" i="33" s="1"/>
  <c r="AI137" i="32"/>
  <c r="AN137" i="32" a="1"/>
  <c r="AN137" i="32" s="1"/>
  <c r="AI139" i="31"/>
  <c r="AO139" i="31" a="1"/>
  <c r="AO139" i="31" s="1"/>
  <c r="AI141" i="30"/>
  <c r="AO138" i="29" a="1"/>
  <c r="AO138" i="29" s="1"/>
  <c r="AN138" i="29" a="1"/>
  <c r="AN138" i="29" s="1"/>
  <c r="AM138" i="29" a="1"/>
  <c r="AM138" i="29" s="1"/>
  <c r="AD139" i="29"/>
  <c r="AE139" i="29" s="1"/>
  <c r="AF139" i="29" s="1"/>
  <c r="AG139" i="29" s="1"/>
  <c r="AH139" i="29" s="1"/>
  <c r="AL139" i="29"/>
  <c r="AC145" i="28"/>
  <c r="AL144" i="28"/>
  <c r="AM143" i="28" a="1"/>
  <c r="AM143" i="28" s="1"/>
  <c r="AO143" i="28" a="1"/>
  <c r="AO143" i="28" s="1"/>
  <c r="AI139" i="27"/>
  <c r="AN139" i="27" a="1"/>
  <c r="AN139" i="27" s="1"/>
  <c r="AO139" i="27" a="1"/>
  <c r="AO139" i="27" s="1"/>
  <c r="AM139" i="27" a="1"/>
  <c r="AM139" i="27" s="1"/>
  <c r="AI139" i="26"/>
  <c r="AO139" i="26" a="1"/>
  <c r="AO139" i="26" s="1"/>
  <c r="AC145" i="25"/>
  <c r="AL144" i="25"/>
  <c r="AN143" i="25" a="1"/>
  <c r="AN143" i="25" s="1"/>
  <c r="AO143" i="25" a="1"/>
  <c r="AO143" i="25" s="1"/>
  <c r="AN146" i="24" a="1"/>
  <c r="AN146" i="24" s="1"/>
  <c r="AM146" i="24" a="1"/>
  <c r="AM146" i="24" s="1"/>
  <c r="AO146" i="24" a="1"/>
  <c r="AO146" i="24" s="1"/>
  <c r="V155" i="24"/>
  <c r="N155" i="24"/>
  <c r="O155" i="24" s="1"/>
  <c r="P155" i="24" s="1"/>
  <c r="Q155" i="24" s="1"/>
  <c r="R155" i="24" s="1"/>
  <c r="M153" i="24"/>
  <c r="AL142" i="23"/>
  <c r="AC143" i="23"/>
  <c r="AM141" i="23" a="1"/>
  <c r="AM141" i="23" s="1"/>
  <c r="AO141" i="23" a="1"/>
  <c r="AO141" i="23" s="1"/>
  <c r="AC143" i="39" l="1"/>
  <c r="AL142" i="39"/>
  <c r="AM141" i="39" a="1"/>
  <c r="AM141" i="39" s="1"/>
  <c r="AO141" i="39" a="1"/>
  <c r="AO141" i="39" s="1"/>
  <c r="AO140" i="38" a="1"/>
  <c r="AO140" i="38" s="1"/>
  <c r="AN140" i="38" a="1"/>
  <c r="AN140" i="38" s="1"/>
  <c r="AM140" i="38" a="1"/>
  <c r="AM140" i="38" s="1"/>
  <c r="AD141" i="38"/>
  <c r="AE141" i="38" s="1"/>
  <c r="AF141" i="38" s="1"/>
  <c r="AG141" i="38" s="1"/>
  <c r="AH141" i="38" s="1"/>
  <c r="AL141" i="38"/>
  <c r="AI141" i="37"/>
  <c r="AM141" i="37" a="1"/>
  <c r="AM141" i="37" s="1"/>
  <c r="M155" i="36"/>
  <c r="AL146" i="36"/>
  <c r="AG3" i="36"/>
  <c r="AM145" i="36" a="1"/>
  <c r="AM145" i="36" s="1"/>
  <c r="AO145" i="36" a="1"/>
  <c r="AO145" i="36" s="1"/>
  <c r="AI145" i="35"/>
  <c r="AN145" i="35" a="1"/>
  <c r="AN145" i="35" s="1"/>
  <c r="AI145" i="34"/>
  <c r="AN145" i="34" a="1"/>
  <c r="AN145" i="34" s="1"/>
  <c r="AO145" i="34" a="1"/>
  <c r="AO145" i="34" s="1"/>
  <c r="AM145" i="34" a="1"/>
  <c r="AM145" i="34" s="1"/>
  <c r="AN138" i="33" a="1"/>
  <c r="AN138" i="33" s="1"/>
  <c r="AO138" i="33" a="1"/>
  <c r="AO138" i="33" s="1"/>
  <c r="AM138" i="33" a="1"/>
  <c r="AM138" i="33" s="1"/>
  <c r="AD139" i="33"/>
  <c r="AE139" i="33" s="1"/>
  <c r="AF139" i="33" s="1"/>
  <c r="AG139" i="33" s="1"/>
  <c r="AH139" i="33" s="1"/>
  <c r="AL139" i="33"/>
  <c r="AC139" i="32"/>
  <c r="AL138" i="32"/>
  <c r="AO137" i="32" a="1"/>
  <c r="AO137" i="32" s="1"/>
  <c r="AM137" i="32" a="1"/>
  <c r="AM137" i="32" s="1"/>
  <c r="AC141" i="31"/>
  <c r="AL140" i="31"/>
  <c r="AN139" i="31" a="1"/>
  <c r="AN139" i="31" s="1"/>
  <c r="AM139" i="31" a="1"/>
  <c r="AM139" i="31" s="1"/>
  <c r="AL142" i="30"/>
  <c r="AC143" i="30"/>
  <c r="AO141" i="30" a="1"/>
  <c r="AO141" i="30" s="1"/>
  <c r="AN141" i="30" a="1"/>
  <c r="AN141" i="30" s="1"/>
  <c r="AM141" i="30" a="1"/>
  <c r="AM141" i="30" s="1"/>
  <c r="AI139" i="29"/>
  <c r="AN139" i="29" a="1"/>
  <c r="AN139" i="29" s="1"/>
  <c r="AO144" i="28" a="1"/>
  <c r="AO144" i="28" s="1"/>
  <c r="AM144" i="28" a="1"/>
  <c r="AM144" i="28" s="1"/>
  <c r="AN144" i="28" a="1"/>
  <c r="AN144" i="28" s="1"/>
  <c r="AD145" i="28"/>
  <c r="AE145" i="28" s="1"/>
  <c r="AF145" i="28" s="1"/>
  <c r="AG145" i="28" s="1"/>
  <c r="AH145" i="28" s="1"/>
  <c r="AL145" i="28"/>
  <c r="AL140" i="27"/>
  <c r="AC141" i="27"/>
  <c r="AC141" i="26"/>
  <c r="AL140" i="26"/>
  <c r="AN139" i="26" a="1"/>
  <c r="AN139" i="26" s="1"/>
  <c r="AM139" i="26" a="1"/>
  <c r="AM139" i="26" s="1"/>
  <c r="AM144" i="25" a="1"/>
  <c r="AM144" i="25" s="1"/>
  <c r="AO144" i="25" a="1"/>
  <c r="AO144" i="25" s="1"/>
  <c r="AN144" i="25" a="1"/>
  <c r="AN144" i="25" s="1"/>
  <c r="AL145" i="25"/>
  <c r="AD145" i="25"/>
  <c r="AE145" i="25" s="1"/>
  <c r="AF145" i="25" s="1"/>
  <c r="AG145" i="25" s="1"/>
  <c r="AH145" i="25" s="1"/>
  <c r="S155" i="24"/>
  <c r="X155" i="24" a="1"/>
  <c r="X155" i="24" s="1"/>
  <c r="Y155" i="24" a="1"/>
  <c r="Y155" i="24" s="1"/>
  <c r="W155" i="24" a="1"/>
  <c r="W155" i="24" s="1"/>
  <c r="H34" i="24"/>
  <c r="H31" i="24"/>
  <c r="H33" i="24"/>
  <c r="H32" i="24"/>
  <c r="H30" i="24"/>
  <c r="F33" i="24"/>
  <c r="F34" i="24"/>
  <c r="F32" i="24"/>
  <c r="F31" i="24"/>
  <c r="F30" i="24"/>
  <c r="G31" i="24"/>
  <c r="G34" i="24"/>
  <c r="G33" i="24"/>
  <c r="G32" i="24"/>
  <c r="G30" i="24"/>
  <c r="AL143" i="23"/>
  <c r="AD143" i="23"/>
  <c r="AE143" i="23" s="1"/>
  <c r="AF143" i="23" s="1"/>
  <c r="AG143" i="23" s="1"/>
  <c r="AH143" i="23" s="1"/>
  <c r="AM142" i="23" a="1"/>
  <c r="AM142" i="23" s="1"/>
  <c r="AO142" i="23" a="1"/>
  <c r="AO142" i="23" s="1"/>
  <c r="AN142" i="23" a="1"/>
  <c r="AN142" i="23" s="1"/>
  <c r="AN142" i="39" l="1" a="1"/>
  <c r="AN142" i="39" s="1"/>
  <c r="AO142" i="39" a="1"/>
  <c r="AO142" i="39" s="1"/>
  <c r="AM142" i="39" a="1"/>
  <c r="AM142" i="39" s="1"/>
  <c r="AD143" i="39"/>
  <c r="AE143" i="39" s="1"/>
  <c r="AF143" i="39" s="1"/>
  <c r="AG143" i="39" s="1"/>
  <c r="AH143" i="39" s="1"/>
  <c r="AL143" i="39"/>
  <c r="AI141" i="38"/>
  <c r="AN141" i="38" a="1"/>
  <c r="AN141" i="38" s="1"/>
  <c r="AO141" i="38" a="1"/>
  <c r="AO141" i="38" s="1"/>
  <c r="AM141" i="38" a="1"/>
  <c r="AM141" i="38" s="1"/>
  <c r="AL142" i="37"/>
  <c r="AC143" i="37"/>
  <c r="AN141" i="37" a="1"/>
  <c r="AN141" i="37" s="1"/>
  <c r="AO141" i="37" a="1"/>
  <c r="AO141" i="37" s="1"/>
  <c r="AN146" i="36" a="1"/>
  <c r="AN146" i="36" s="1"/>
  <c r="AM146" i="36" a="1"/>
  <c r="AM146" i="36" s="1"/>
  <c r="AO146" i="36" a="1"/>
  <c r="AO146" i="36" s="1"/>
  <c r="N155" i="36"/>
  <c r="O155" i="36" s="1"/>
  <c r="P155" i="36" s="1"/>
  <c r="Q155" i="36" s="1"/>
  <c r="R155" i="36" s="1"/>
  <c r="M153" i="36"/>
  <c r="V155" i="36"/>
  <c r="M155" i="35"/>
  <c r="AL146" i="35"/>
  <c r="AG3" i="35"/>
  <c r="AM145" i="35" a="1"/>
  <c r="AM145" i="35" s="1"/>
  <c r="AO145" i="35" a="1"/>
  <c r="AO145" i="35" s="1"/>
  <c r="AL146" i="34"/>
  <c r="M155" i="34"/>
  <c r="AG3" i="34"/>
  <c r="AI139" i="33"/>
  <c r="AM138" i="32" a="1"/>
  <c r="AM138" i="32" s="1"/>
  <c r="AN138" i="32" a="1"/>
  <c r="AN138" i="32" s="1"/>
  <c r="AO138" i="32" a="1"/>
  <c r="AO138" i="32" s="1"/>
  <c r="AD139" i="32"/>
  <c r="AE139" i="32" s="1"/>
  <c r="AF139" i="32" s="1"/>
  <c r="AG139" i="32" s="1"/>
  <c r="AH139" i="32" s="1"/>
  <c r="AL139" i="32"/>
  <c r="AO140" i="31" a="1"/>
  <c r="AO140" i="31" s="1"/>
  <c r="AM140" i="31" a="1"/>
  <c r="AM140" i="31" s="1"/>
  <c r="AN140" i="31" a="1"/>
  <c r="AN140" i="31" s="1"/>
  <c r="AL141" i="31"/>
  <c r="AD141" i="31"/>
  <c r="AE141" i="31" s="1"/>
  <c r="AF141" i="31" s="1"/>
  <c r="AG141" i="31" s="1"/>
  <c r="AH141" i="31" s="1"/>
  <c r="AL143" i="30"/>
  <c r="AD143" i="30"/>
  <c r="AE143" i="30" s="1"/>
  <c r="AF143" i="30" s="1"/>
  <c r="AG143" i="30" s="1"/>
  <c r="AH143" i="30" s="1"/>
  <c r="AN142" i="30" a="1"/>
  <c r="AN142" i="30" s="1"/>
  <c r="AM142" i="30" a="1"/>
  <c r="AM142" i="30" s="1"/>
  <c r="AO142" i="30" a="1"/>
  <c r="AO142" i="30" s="1"/>
  <c r="AC141" i="29"/>
  <c r="AL140" i="29"/>
  <c r="AO139" i="29" a="1"/>
  <c r="AO139" i="29" s="1"/>
  <c r="AM139" i="29" a="1"/>
  <c r="AM139" i="29" s="1"/>
  <c r="AI145" i="28"/>
  <c r="AN145" i="28" a="1"/>
  <c r="AN145" i="28" s="1"/>
  <c r="AD141" i="27"/>
  <c r="AE141" i="27" s="1"/>
  <c r="AF141" i="27" s="1"/>
  <c r="AG141" i="27" s="1"/>
  <c r="AH141" i="27" s="1"/>
  <c r="AL141" i="27"/>
  <c r="AM140" i="27" a="1"/>
  <c r="AM140" i="27" s="1"/>
  <c r="AO140" i="27" a="1"/>
  <c r="AO140" i="27" s="1"/>
  <c r="AN140" i="27" a="1"/>
  <c r="AN140" i="27" s="1"/>
  <c r="AN140" i="26" a="1"/>
  <c r="AN140" i="26" s="1"/>
  <c r="AM140" i="26" a="1"/>
  <c r="AM140" i="26" s="1"/>
  <c r="AO140" i="26" a="1"/>
  <c r="AO140" i="26" s="1"/>
  <c r="AL141" i="26"/>
  <c r="AD141" i="26"/>
  <c r="AE141" i="26" s="1"/>
  <c r="AF141" i="26" s="1"/>
  <c r="AG141" i="26" s="1"/>
  <c r="AH141" i="26" s="1"/>
  <c r="AI145" i="25"/>
  <c r="AN145" i="25" a="1"/>
  <c r="AN145" i="25" s="1"/>
  <c r="V156" i="24"/>
  <c r="M157" i="24"/>
  <c r="AI143" i="23"/>
  <c r="AN143" i="23" a="1"/>
  <c r="AN143" i="23" s="1"/>
  <c r="AI143" i="39" l="1"/>
  <c r="AN143" i="39" a="1"/>
  <c r="AN143" i="39" s="1"/>
  <c r="AC143" i="38"/>
  <c r="AL142" i="38"/>
  <c r="AL143" i="37"/>
  <c r="AD143" i="37"/>
  <c r="AE143" i="37" s="1"/>
  <c r="AF143" i="37" s="1"/>
  <c r="AG143" i="37" s="1"/>
  <c r="AH143" i="37" s="1"/>
  <c r="AO142" i="37" a="1"/>
  <c r="AO142" i="37" s="1"/>
  <c r="AM142" i="37" a="1"/>
  <c r="AM142" i="37" s="1"/>
  <c r="AN142" i="37" a="1"/>
  <c r="AN142" i="37" s="1"/>
  <c r="F34" i="36"/>
  <c r="F33" i="36"/>
  <c r="F30" i="36"/>
  <c r="F31" i="36"/>
  <c r="F32" i="36"/>
  <c r="S155" i="36"/>
  <c r="H32" i="36"/>
  <c r="H33" i="36"/>
  <c r="H34" i="36"/>
  <c r="H31" i="36"/>
  <c r="H30" i="36"/>
  <c r="G33" i="36"/>
  <c r="G34" i="36"/>
  <c r="G30" i="36"/>
  <c r="G31" i="36"/>
  <c r="G32" i="36"/>
  <c r="AN146" i="35" a="1"/>
  <c r="AN146" i="35" s="1"/>
  <c r="AM146" i="35" a="1"/>
  <c r="AM146" i="35" s="1"/>
  <c r="AO146" i="35" a="1"/>
  <c r="AO146" i="35" s="1"/>
  <c r="M153" i="35"/>
  <c r="V155" i="35"/>
  <c r="N155" i="35"/>
  <c r="O155" i="35" s="1"/>
  <c r="P155" i="35" s="1"/>
  <c r="Q155" i="35" s="1"/>
  <c r="R155" i="35" s="1"/>
  <c r="N155" i="34"/>
  <c r="O155" i="34" s="1"/>
  <c r="P155" i="34" s="1"/>
  <c r="Q155" i="34" s="1"/>
  <c r="R155" i="34" s="1"/>
  <c r="M153" i="34"/>
  <c r="V155" i="34"/>
  <c r="AO146" i="34" a="1"/>
  <c r="AO146" i="34" s="1"/>
  <c r="AM146" i="34" a="1"/>
  <c r="AM146" i="34" s="1"/>
  <c r="AN146" i="34" a="1"/>
  <c r="AN146" i="34" s="1"/>
  <c r="AL140" i="33"/>
  <c r="AC141" i="33"/>
  <c r="AO139" i="33" a="1"/>
  <c r="AO139" i="33" s="1"/>
  <c r="AM139" i="33" a="1"/>
  <c r="AM139" i="33" s="1"/>
  <c r="AN139" i="33" a="1"/>
  <c r="AN139" i="33" s="1"/>
  <c r="AI139" i="32"/>
  <c r="AI141" i="31"/>
  <c r="AI143" i="30"/>
  <c r="AO143" i="30" s="1" a="1"/>
  <c r="AO143" i="30" s="1"/>
  <c r="AO140" i="29" a="1"/>
  <c r="AO140" i="29" s="1"/>
  <c r="AM140" i="29" a="1"/>
  <c r="AM140" i="29" s="1"/>
  <c r="AN140" i="29" a="1"/>
  <c r="AN140" i="29" s="1"/>
  <c r="AD141" i="29"/>
  <c r="AE141" i="29" s="1"/>
  <c r="AF141" i="29" s="1"/>
  <c r="AG141" i="29" s="1"/>
  <c r="AH141" i="29" s="1"/>
  <c r="AL141" i="29"/>
  <c r="M155" i="28"/>
  <c r="AL146" i="28"/>
  <c r="AG3" i="28"/>
  <c r="AO145" i="28" a="1"/>
  <c r="AO145" i="28" s="1"/>
  <c r="AM145" i="28" a="1"/>
  <c r="AM145" i="28" s="1"/>
  <c r="AM141" i="27" a="1"/>
  <c r="AM141" i="27" s="1"/>
  <c r="AI141" i="27"/>
  <c r="AN141" i="27" a="1"/>
  <c r="AN141" i="27" s="1"/>
  <c r="AI141" i="26"/>
  <c r="AN141" i="26" a="1"/>
  <c r="AN141" i="26" s="1"/>
  <c r="M155" i="25"/>
  <c r="AL146" i="25"/>
  <c r="AG3" i="25"/>
  <c r="AO145" i="25" a="1"/>
  <c r="AO145" i="25" s="1"/>
  <c r="AM145" i="25" a="1"/>
  <c r="AM145" i="25" s="1"/>
  <c r="N157" i="24"/>
  <c r="O157" i="24" s="1"/>
  <c r="P157" i="24" s="1"/>
  <c r="Q157" i="24" s="1"/>
  <c r="R157" i="24" s="1"/>
  <c r="V157" i="24"/>
  <c r="X156" i="24" a="1"/>
  <c r="X156" i="24" s="1"/>
  <c r="W156" i="24" a="1"/>
  <c r="W156" i="24" s="1"/>
  <c r="Y156" i="24" a="1"/>
  <c r="Y156" i="24" s="1"/>
  <c r="AC145" i="23"/>
  <c r="AL144" i="23"/>
  <c r="AO143" i="23" a="1"/>
  <c r="AO143" i="23" s="1"/>
  <c r="AM143" i="23" a="1"/>
  <c r="AM143" i="23" s="1"/>
  <c r="AL144" i="39" l="1"/>
  <c r="AC145" i="39"/>
  <c r="AM143" i="39" a="1"/>
  <c r="AM143" i="39" s="1"/>
  <c r="AO143" i="39" a="1"/>
  <c r="AO143" i="39" s="1"/>
  <c r="AO142" i="38" a="1"/>
  <c r="AO142" i="38" s="1"/>
  <c r="AN142" i="38" a="1"/>
  <c r="AN142" i="38" s="1"/>
  <c r="AM142" i="38" a="1"/>
  <c r="AM142" i="38" s="1"/>
  <c r="AD143" i="38"/>
  <c r="AE143" i="38" s="1"/>
  <c r="AF143" i="38" s="1"/>
  <c r="AG143" i="38" s="1"/>
  <c r="AH143" i="38" s="1"/>
  <c r="AL143" i="38"/>
  <c r="AI143" i="37"/>
  <c r="AO143" i="37" a="1"/>
  <c r="AO143" i="37" s="1"/>
  <c r="M157" i="36"/>
  <c r="V156" i="36"/>
  <c r="W155" i="36" a="1"/>
  <c r="W155" i="36" s="1"/>
  <c r="Y155" i="36" a="1"/>
  <c r="Y155" i="36" s="1"/>
  <c r="X155" i="36" a="1"/>
  <c r="X155" i="36" s="1"/>
  <c r="S155" i="35"/>
  <c r="X155" i="35" a="1"/>
  <c r="X155" i="35" s="1"/>
  <c r="F33" i="35"/>
  <c r="F34" i="35"/>
  <c r="F32" i="35"/>
  <c r="F30" i="35"/>
  <c r="F31" i="35"/>
  <c r="H31" i="35"/>
  <c r="H33" i="35"/>
  <c r="H34" i="35"/>
  <c r="H32" i="35"/>
  <c r="H30" i="35"/>
  <c r="G34" i="35"/>
  <c r="G33" i="35"/>
  <c r="G31" i="35"/>
  <c r="G30" i="35"/>
  <c r="G32" i="35"/>
  <c r="G31" i="34"/>
  <c r="G33" i="34"/>
  <c r="G30" i="34"/>
  <c r="G34" i="34"/>
  <c r="G32" i="34"/>
  <c r="F34" i="34"/>
  <c r="F33" i="34"/>
  <c r="F31" i="34"/>
  <c r="F30" i="34"/>
  <c r="F32" i="34"/>
  <c r="H31" i="34"/>
  <c r="H34" i="34"/>
  <c r="H33" i="34"/>
  <c r="H30" i="34"/>
  <c r="H32" i="34"/>
  <c r="S155" i="34"/>
  <c r="W155" i="34" s="1" a="1"/>
  <c r="W155" i="34" s="1"/>
  <c r="X155" i="34" a="1"/>
  <c r="X155" i="34" s="1"/>
  <c r="AD141" i="33"/>
  <c r="AE141" i="33" s="1"/>
  <c r="AF141" i="33" s="1"/>
  <c r="AG141" i="33" s="1"/>
  <c r="AH141" i="33" s="1"/>
  <c r="AL141" i="33"/>
  <c r="AM140" i="33" a="1"/>
  <c r="AM140" i="33" s="1"/>
  <c r="AO140" i="33" a="1"/>
  <c r="AO140" i="33" s="1"/>
  <c r="AN140" i="33" a="1"/>
  <c r="AN140" i="33" s="1"/>
  <c r="AL140" i="32"/>
  <c r="AC141" i="32"/>
  <c r="AM139" i="32" a="1"/>
  <c r="AM139" i="32" s="1"/>
  <c r="AO139" i="32" a="1"/>
  <c r="AO139" i="32" s="1"/>
  <c r="AN139" i="32" a="1"/>
  <c r="AN139" i="32" s="1"/>
  <c r="AC143" i="31"/>
  <c r="AL142" i="31"/>
  <c r="AN141" i="31" a="1"/>
  <c r="AN141" i="31" s="1"/>
  <c r="AO141" i="31" a="1"/>
  <c r="AO141" i="31" s="1"/>
  <c r="AM141" i="31" a="1"/>
  <c r="AM141" i="31" s="1"/>
  <c r="AC145" i="30"/>
  <c r="AL144" i="30"/>
  <c r="AM143" i="30" a="1"/>
  <c r="AM143" i="30" s="1"/>
  <c r="AN143" i="30" a="1"/>
  <c r="AN143" i="30" s="1"/>
  <c r="AI141" i="29"/>
  <c r="AN141" i="29" a="1"/>
  <c r="AN141" i="29" s="1"/>
  <c r="AO146" i="28" a="1"/>
  <c r="AO146" i="28" s="1"/>
  <c r="AM146" i="28" a="1"/>
  <c r="AM146" i="28" s="1"/>
  <c r="AN146" i="28" a="1"/>
  <c r="AN146" i="28" s="1"/>
  <c r="N155" i="28"/>
  <c r="O155" i="28" s="1"/>
  <c r="P155" i="28" s="1"/>
  <c r="Q155" i="28" s="1"/>
  <c r="R155" i="28" s="1"/>
  <c r="V155" i="28"/>
  <c r="M153" i="28"/>
  <c r="AL142" i="27"/>
  <c r="AC143" i="27"/>
  <c r="AO141" i="27" a="1"/>
  <c r="AO141" i="27" s="1"/>
  <c r="AL142" i="26"/>
  <c r="AC143" i="26"/>
  <c r="AM141" i="26" a="1"/>
  <c r="AM141" i="26" s="1"/>
  <c r="AO141" i="26" a="1"/>
  <c r="AO141" i="26" s="1"/>
  <c r="AM146" i="25" a="1"/>
  <c r="AM146" i="25" s="1"/>
  <c r="AO146" i="25" a="1"/>
  <c r="AO146" i="25" s="1"/>
  <c r="AN146" i="25" a="1"/>
  <c r="AN146" i="25" s="1"/>
  <c r="M153" i="25"/>
  <c r="V155" i="25"/>
  <c r="N155" i="25"/>
  <c r="O155" i="25" s="1"/>
  <c r="P155" i="25" s="1"/>
  <c r="Q155" i="25" s="1"/>
  <c r="R155" i="25" s="1"/>
  <c r="S157" i="24"/>
  <c r="AM144" i="23" a="1"/>
  <c r="AM144" i="23" s="1"/>
  <c r="AO144" i="23" a="1"/>
  <c r="AO144" i="23" s="1"/>
  <c r="AN144" i="23" a="1"/>
  <c r="AN144" i="23" s="1"/>
  <c r="AL145" i="23"/>
  <c r="AD145" i="23"/>
  <c r="AE145" i="23" s="1"/>
  <c r="AF145" i="23" s="1"/>
  <c r="AG145" i="23" s="1"/>
  <c r="AH145" i="23" s="1"/>
  <c r="AD145" i="39" l="1"/>
  <c r="AE145" i="39" s="1"/>
  <c r="AF145" i="39" s="1"/>
  <c r="AG145" i="39" s="1"/>
  <c r="AH145" i="39" s="1"/>
  <c r="AL145" i="39"/>
  <c r="AO144" i="39" a="1"/>
  <c r="AO144" i="39" s="1"/>
  <c r="AN144" i="39" a="1"/>
  <c r="AN144" i="39" s="1"/>
  <c r="AM144" i="39" a="1"/>
  <c r="AM144" i="39" s="1"/>
  <c r="AI143" i="38"/>
  <c r="AN143" i="38" a="1"/>
  <c r="AN143" i="38" s="1"/>
  <c r="AM143" i="38" a="1"/>
  <c r="AM143" i="38" s="1"/>
  <c r="AC145" i="37"/>
  <c r="AL144" i="37"/>
  <c r="AN143" i="37" a="1"/>
  <c r="AN143" i="37" s="1"/>
  <c r="AM143" i="37" a="1"/>
  <c r="AM143" i="37" s="1"/>
  <c r="X156" i="36" a="1"/>
  <c r="X156" i="36" s="1"/>
  <c r="W156" i="36" a="1"/>
  <c r="W156" i="36" s="1"/>
  <c r="Y156" i="36" a="1"/>
  <c r="Y156" i="36" s="1"/>
  <c r="N157" i="36"/>
  <c r="O157" i="36" s="1"/>
  <c r="P157" i="36" s="1"/>
  <c r="Q157" i="36" s="1"/>
  <c r="R157" i="36" s="1"/>
  <c r="V157" i="36"/>
  <c r="M157" i="35"/>
  <c r="V156" i="35"/>
  <c r="W155" i="35" a="1"/>
  <c r="W155" i="35" s="1"/>
  <c r="Y155" i="35" a="1"/>
  <c r="Y155" i="35" s="1"/>
  <c r="V156" i="34"/>
  <c r="M157" i="34"/>
  <c r="Y155" i="34" a="1"/>
  <c r="Y155" i="34" s="1"/>
  <c r="AI141" i="33"/>
  <c r="AD141" i="32"/>
  <c r="AE141" i="32" s="1"/>
  <c r="AF141" i="32" s="1"/>
  <c r="AG141" i="32" s="1"/>
  <c r="AH141" i="32" s="1"/>
  <c r="AL141" i="32"/>
  <c r="AO140" i="32" a="1"/>
  <c r="AO140" i="32" s="1"/>
  <c r="AM140" i="32" a="1"/>
  <c r="AM140" i="32" s="1"/>
  <c r="AN140" i="32" a="1"/>
  <c r="AN140" i="32" s="1"/>
  <c r="AN142" i="31" a="1"/>
  <c r="AN142" i="31" s="1"/>
  <c r="AO142" i="31" a="1"/>
  <c r="AO142" i="31" s="1"/>
  <c r="AM142" i="31" a="1"/>
  <c r="AM142" i="31" s="1"/>
  <c r="AD143" i="31"/>
  <c r="AE143" i="31" s="1"/>
  <c r="AF143" i="31" s="1"/>
  <c r="AG143" i="31" s="1"/>
  <c r="AH143" i="31" s="1"/>
  <c r="AL143" i="31"/>
  <c r="AO144" i="30" a="1"/>
  <c r="AO144" i="30" s="1"/>
  <c r="AN144" i="30" a="1"/>
  <c r="AN144" i="30" s="1"/>
  <c r="AM144" i="30" a="1"/>
  <c r="AM144" i="30" s="1"/>
  <c r="AD145" i="30"/>
  <c r="AE145" i="30" s="1"/>
  <c r="AF145" i="30" s="1"/>
  <c r="AG145" i="30" s="1"/>
  <c r="AH145" i="30" s="1"/>
  <c r="AL145" i="30"/>
  <c r="AL142" i="29"/>
  <c r="AC143" i="29"/>
  <c r="AO141" i="29" a="1"/>
  <c r="AO141" i="29" s="1"/>
  <c r="AM141" i="29" a="1"/>
  <c r="AM141" i="29" s="1"/>
  <c r="S155" i="28"/>
  <c r="X155" i="28" s="1" a="1"/>
  <c r="X155" i="28" s="1"/>
  <c r="G34" i="28"/>
  <c r="G31" i="28"/>
  <c r="G33" i="28"/>
  <c r="G32" i="28"/>
  <c r="G30" i="28"/>
  <c r="F33" i="28"/>
  <c r="F34" i="28"/>
  <c r="F30" i="28"/>
  <c r="F32" i="28"/>
  <c r="F31" i="28"/>
  <c r="H34" i="28"/>
  <c r="H31" i="28"/>
  <c r="H33" i="28"/>
  <c r="H32" i="28"/>
  <c r="H30" i="28"/>
  <c r="AL143" i="27"/>
  <c r="AD143" i="27"/>
  <c r="AE143" i="27" s="1"/>
  <c r="AF143" i="27" s="1"/>
  <c r="AG143" i="27" s="1"/>
  <c r="AH143" i="27" s="1"/>
  <c r="AN142" i="27" a="1"/>
  <c r="AN142" i="27" s="1"/>
  <c r="AM142" i="27" a="1"/>
  <c r="AM142" i="27" s="1"/>
  <c r="AO142" i="27" a="1"/>
  <c r="AO142" i="27" s="1"/>
  <c r="AD143" i="26"/>
  <c r="AE143" i="26" s="1"/>
  <c r="AF143" i="26" s="1"/>
  <c r="AG143" i="26" s="1"/>
  <c r="AH143" i="26" s="1"/>
  <c r="AL143" i="26"/>
  <c r="AM142" i="26" a="1"/>
  <c r="AM142" i="26" s="1"/>
  <c r="AO142" i="26" a="1"/>
  <c r="AO142" i="26" s="1"/>
  <c r="AN142" i="26" a="1"/>
  <c r="AN142" i="26" s="1"/>
  <c r="S155" i="25"/>
  <c r="G33" i="25"/>
  <c r="G34" i="25"/>
  <c r="G31" i="25"/>
  <c r="G30" i="25"/>
  <c r="G32" i="25"/>
  <c r="H33" i="25"/>
  <c r="H34" i="25"/>
  <c r="H31" i="25"/>
  <c r="H30" i="25"/>
  <c r="H32" i="25"/>
  <c r="F34" i="25"/>
  <c r="F33" i="25"/>
  <c r="F31" i="25"/>
  <c r="F32" i="25"/>
  <c r="F30" i="25"/>
  <c r="V158" i="24"/>
  <c r="M159" i="24"/>
  <c r="W157" i="24" a="1"/>
  <c r="W157" i="24" s="1"/>
  <c r="Y157" i="24" a="1"/>
  <c r="Y157" i="24" s="1"/>
  <c r="X157" i="24" a="1"/>
  <c r="X157" i="24" s="1"/>
  <c r="AI145" i="23"/>
  <c r="AO145" i="23" s="1" a="1"/>
  <c r="AO145" i="23" s="1"/>
  <c r="AI145" i="39" l="1"/>
  <c r="AN145" i="39" a="1"/>
  <c r="AN145" i="39" s="1"/>
  <c r="AC145" i="38"/>
  <c r="AL144" i="38"/>
  <c r="AO143" i="38" a="1"/>
  <c r="AO143" i="38" s="1"/>
  <c r="AN144" i="37" a="1"/>
  <c r="AN144" i="37" s="1"/>
  <c r="AM144" i="37" a="1"/>
  <c r="AM144" i="37" s="1"/>
  <c r="AO144" i="37" a="1"/>
  <c r="AO144" i="37" s="1"/>
  <c r="AD145" i="37"/>
  <c r="AE145" i="37" s="1"/>
  <c r="AF145" i="37" s="1"/>
  <c r="AG145" i="37" s="1"/>
  <c r="AH145" i="37" s="1"/>
  <c r="AL145" i="37"/>
  <c r="S157" i="36"/>
  <c r="X157" i="36" a="1"/>
  <c r="X157" i="36" s="1"/>
  <c r="Y156" i="35" a="1"/>
  <c r="Y156" i="35" s="1"/>
  <c r="W156" i="35" a="1"/>
  <c r="W156" i="35" s="1"/>
  <c r="X156" i="35" a="1"/>
  <c r="X156" i="35" s="1"/>
  <c r="V157" i="35"/>
  <c r="N157" i="35"/>
  <c r="O157" i="35" s="1"/>
  <c r="P157" i="35" s="1"/>
  <c r="Q157" i="35" s="1"/>
  <c r="R157" i="35" s="1"/>
  <c r="W156" i="34" a="1"/>
  <c r="W156" i="34" s="1"/>
  <c r="Y156" i="34" a="1"/>
  <c r="Y156" i="34" s="1"/>
  <c r="X156" i="34" a="1"/>
  <c r="X156" i="34" s="1"/>
  <c r="N157" i="34"/>
  <c r="O157" i="34" s="1"/>
  <c r="P157" i="34" s="1"/>
  <c r="Q157" i="34" s="1"/>
  <c r="R157" i="34" s="1"/>
  <c r="V157" i="34"/>
  <c r="AC143" i="33"/>
  <c r="AL142" i="33"/>
  <c r="AM141" i="33" a="1"/>
  <c r="AM141" i="33" s="1"/>
  <c r="AN141" i="33" a="1"/>
  <c r="AN141" i="33" s="1"/>
  <c r="AO141" i="33" a="1"/>
  <c r="AO141" i="33" s="1"/>
  <c r="AI141" i="32"/>
  <c r="AI143" i="31"/>
  <c r="AI145" i="30"/>
  <c r="AD143" i="29"/>
  <c r="AE143" i="29" s="1"/>
  <c r="AF143" i="29" s="1"/>
  <c r="AG143" i="29" s="1"/>
  <c r="AH143" i="29" s="1"/>
  <c r="AL143" i="29"/>
  <c r="AO142" i="29" a="1"/>
  <c r="AO142" i="29" s="1"/>
  <c r="AN142" i="29" a="1"/>
  <c r="AN142" i="29" s="1"/>
  <c r="AM142" i="29" a="1"/>
  <c r="AM142" i="29" s="1"/>
  <c r="M157" i="28"/>
  <c r="V156" i="28"/>
  <c r="W155" i="28" a="1"/>
  <c r="W155" i="28" s="1"/>
  <c r="Y155" i="28" a="1"/>
  <c r="Y155" i="28" s="1"/>
  <c r="AN143" i="27" a="1"/>
  <c r="AN143" i="27" s="1"/>
  <c r="AI143" i="27"/>
  <c r="AM143" i="27" a="1"/>
  <c r="AM143" i="27" s="1"/>
  <c r="AN143" i="26" a="1"/>
  <c r="AN143" i="26" s="1"/>
  <c r="AI143" i="26"/>
  <c r="AO143" i="26" a="1"/>
  <c r="AO143" i="26" s="1"/>
  <c r="M157" i="25"/>
  <c r="V156" i="25"/>
  <c r="Y155" i="25" a="1"/>
  <c r="Y155" i="25" s="1"/>
  <c r="X155" i="25" a="1"/>
  <c r="X155" i="25" s="1"/>
  <c r="W155" i="25" a="1"/>
  <c r="W155" i="25" s="1"/>
  <c r="V159" i="24"/>
  <c r="N159" i="24"/>
  <c r="O159" i="24" s="1"/>
  <c r="P159" i="24" s="1"/>
  <c r="Q159" i="24" s="1"/>
  <c r="R159" i="24" s="1"/>
  <c r="Y158" i="24" a="1"/>
  <c r="Y158" i="24" s="1"/>
  <c r="X158" i="24" a="1"/>
  <c r="X158" i="24" s="1"/>
  <c r="W158" i="24" a="1"/>
  <c r="W158" i="24" s="1"/>
  <c r="AN145" i="23" a="1"/>
  <c r="AN145" i="23" s="1"/>
  <c r="M155" i="23"/>
  <c r="AL146" i="23"/>
  <c r="AG3" i="23"/>
  <c r="AM145" i="23" a="1"/>
  <c r="AM145" i="23" s="1"/>
  <c r="M155" i="39" l="1"/>
  <c r="AL146" i="39"/>
  <c r="AG3" i="39"/>
  <c r="AM145" i="39" a="1"/>
  <c r="AM145" i="39" s="1"/>
  <c r="AO145" i="39" a="1"/>
  <c r="AO145" i="39" s="1"/>
  <c r="AO144" i="38" a="1"/>
  <c r="AO144" i="38" s="1"/>
  <c r="AN144" i="38" a="1"/>
  <c r="AN144" i="38" s="1"/>
  <c r="AM144" i="38" a="1"/>
  <c r="AM144" i="38" s="1"/>
  <c r="AD145" i="38"/>
  <c r="AE145" i="38" s="1"/>
  <c r="AF145" i="38" s="1"/>
  <c r="AG145" i="38" s="1"/>
  <c r="AH145" i="38" s="1"/>
  <c r="AL145" i="38"/>
  <c r="AI145" i="37"/>
  <c r="M159" i="36"/>
  <c r="V158" i="36"/>
  <c r="Y157" i="36" a="1"/>
  <c r="Y157" i="36" s="1"/>
  <c r="W157" i="36" a="1"/>
  <c r="W157" i="36" s="1"/>
  <c r="S157" i="35"/>
  <c r="W157" i="35" s="1" a="1"/>
  <c r="W157" i="35" s="1"/>
  <c r="X157" i="35" a="1"/>
  <c r="X157" i="35" s="1"/>
  <c r="S157" i="34"/>
  <c r="AO142" i="33" a="1"/>
  <c r="AO142" i="33" s="1"/>
  <c r="AM142" i="33" a="1"/>
  <c r="AM142" i="33" s="1"/>
  <c r="AN142" i="33" a="1"/>
  <c r="AN142" i="33" s="1"/>
  <c r="AD143" i="33"/>
  <c r="AE143" i="33" s="1"/>
  <c r="AF143" i="33" s="1"/>
  <c r="AG143" i="33" s="1"/>
  <c r="AH143" i="33" s="1"/>
  <c r="AL143" i="33"/>
  <c r="AL142" i="32"/>
  <c r="AC143" i="32"/>
  <c r="AN141" i="32" a="1"/>
  <c r="AN141" i="32" s="1"/>
  <c r="AM141" i="32" a="1"/>
  <c r="AM141" i="32" s="1"/>
  <c r="AO141" i="32" a="1"/>
  <c r="AO141" i="32" s="1"/>
  <c r="AC145" i="31"/>
  <c r="AL144" i="31"/>
  <c r="AO143" i="31" a="1"/>
  <c r="AO143" i="31" s="1"/>
  <c r="AN143" i="31" a="1"/>
  <c r="AN143" i="31" s="1"/>
  <c r="AM143" i="31" a="1"/>
  <c r="AM143" i="31" s="1"/>
  <c r="M155" i="30"/>
  <c r="AL146" i="30"/>
  <c r="AG3" i="30"/>
  <c r="AO145" i="30" a="1"/>
  <c r="AO145" i="30" s="1"/>
  <c r="AM145" i="30" a="1"/>
  <c r="AM145" i="30" s="1"/>
  <c r="AN145" i="30" a="1"/>
  <c r="AN145" i="30" s="1"/>
  <c r="AN143" i="29" a="1"/>
  <c r="AN143" i="29" s="1"/>
  <c r="AI143" i="29"/>
  <c r="Y156" i="28" a="1"/>
  <c r="Y156" i="28" s="1"/>
  <c r="W156" i="28" a="1"/>
  <c r="W156" i="28" s="1"/>
  <c r="X156" i="28" a="1"/>
  <c r="X156" i="28" s="1"/>
  <c r="N157" i="28"/>
  <c r="O157" i="28" s="1"/>
  <c r="P157" i="28" s="1"/>
  <c r="Q157" i="28" s="1"/>
  <c r="R157" i="28" s="1"/>
  <c r="V157" i="28"/>
  <c r="AL144" i="27"/>
  <c r="AC145" i="27"/>
  <c r="AO143" i="27" a="1"/>
  <c r="AO143" i="27" s="1"/>
  <c r="AL144" i="26"/>
  <c r="AC145" i="26"/>
  <c r="AM143" i="26" a="1"/>
  <c r="AM143" i="26" s="1"/>
  <c r="Y156" i="25" a="1"/>
  <c r="Y156" i="25" s="1"/>
  <c r="X156" i="25" a="1"/>
  <c r="X156" i="25" s="1"/>
  <c r="W156" i="25" a="1"/>
  <c r="W156" i="25" s="1"/>
  <c r="V157" i="25"/>
  <c r="N157" i="25"/>
  <c r="O157" i="25" s="1"/>
  <c r="P157" i="25" s="1"/>
  <c r="Q157" i="25" s="1"/>
  <c r="R157" i="25" s="1"/>
  <c r="S159" i="24"/>
  <c r="Y159" i="24" s="1" a="1"/>
  <c r="Y159" i="24" s="1"/>
  <c r="AN146" i="23" a="1"/>
  <c r="AN146" i="23" s="1"/>
  <c r="AO146" i="23" a="1"/>
  <c r="AO146" i="23" s="1"/>
  <c r="AM146" i="23" a="1"/>
  <c r="AM146" i="23" s="1"/>
  <c r="N155" i="23"/>
  <c r="O155" i="23" s="1"/>
  <c r="P155" i="23" s="1"/>
  <c r="Q155" i="23" s="1"/>
  <c r="R155" i="23" s="1"/>
  <c r="M153" i="23"/>
  <c r="V155" i="23"/>
  <c r="AM146" i="39" l="1" a="1"/>
  <c r="AM146" i="39" s="1"/>
  <c r="AN146" i="39" a="1"/>
  <c r="AN146" i="39" s="1"/>
  <c r="AO146" i="39" a="1"/>
  <c r="AO146" i="39" s="1"/>
  <c r="N155" i="39"/>
  <c r="O155" i="39" s="1"/>
  <c r="P155" i="39" s="1"/>
  <c r="Q155" i="39" s="1"/>
  <c r="R155" i="39" s="1"/>
  <c r="M153" i="39"/>
  <c r="V155" i="39"/>
  <c r="AI145" i="38"/>
  <c r="AL146" i="37"/>
  <c r="M155" i="37"/>
  <c r="AG3" i="37"/>
  <c r="AN145" i="37" a="1"/>
  <c r="AN145" i="37" s="1"/>
  <c r="AM145" i="37" a="1"/>
  <c r="AM145" i="37" s="1"/>
  <c r="AO145" i="37" a="1"/>
  <c r="AO145" i="37" s="1"/>
  <c r="Y158" i="36" a="1"/>
  <c r="Y158" i="36" s="1"/>
  <c r="W158" i="36" a="1"/>
  <c r="W158" i="36" s="1"/>
  <c r="X158" i="36" a="1"/>
  <c r="X158" i="36" s="1"/>
  <c r="N159" i="36"/>
  <c r="O159" i="36" s="1"/>
  <c r="P159" i="36" s="1"/>
  <c r="Q159" i="36" s="1"/>
  <c r="R159" i="36" s="1"/>
  <c r="V159" i="36"/>
  <c r="M159" i="35"/>
  <c r="V158" i="35"/>
  <c r="Y157" i="35" a="1"/>
  <c r="Y157" i="35" s="1"/>
  <c r="V158" i="34"/>
  <c r="M159" i="34"/>
  <c r="W157" i="34" a="1"/>
  <c r="W157" i="34" s="1"/>
  <c r="X157" i="34" a="1"/>
  <c r="X157" i="34" s="1"/>
  <c r="Y157" i="34" a="1"/>
  <c r="Y157" i="34" s="1"/>
  <c r="AM143" i="33" a="1"/>
  <c r="AM143" i="33" s="1"/>
  <c r="AI143" i="33"/>
  <c r="AL143" i="32"/>
  <c r="AD143" i="32"/>
  <c r="AE143" i="32" s="1"/>
  <c r="AF143" i="32" s="1"/>
  <c r="AG143" i="32" s="1"/>
  <c r="AH143" i="32" s="1"/>
  <c r="AN142" i="32" a="1"/>
  <c r="AN142" i="32" s="1"/>
  <c r="AO142" i="32" a="1"/>
  <c r="AO142" i="32" s="1"/>
  <c r="AM142" i="32" a="1"/>
  <c r="AM142" i="32" s="1"/>
  <c r="AN144" i="31" a="1"/>
  <c r="AN144" i="31" s="1"/>
  <c r="AM144" i="31" a="1"/>
  <c r="AM144" i="31" s="1"/>
  <c r="AO144" i="31" a="1"/>
  <c r="AO144" i="31" s="1"/>
  <c r="AD145" i="31"/>
  <c r="AE145" i="31" s="1"/>
  <c r="AF145" i="31" s="1"/>
  <c r="AG145" i="31" s="1"/>
  <c r="AH145" i="31" s="1"/>
  <c r="AL145" i="31"/>
  <c r="AN146" i="30" a="1"/>
  <c r="AN146" i="30" s="1"/>
  <c r="AM146" i="30" a="1"/>
  <c r="AM146" i="30" s="1"/>
  <c r="AO146" i="30" a="1"/>
  <c r="AO146" i="30" s="1"/>
  <c r="N155" i="30"/>
  <c r="O155" i="30" s="1"/>
  <c r="P155" i="30" s="1"/>
  <c r="Q155" i="30" s="1"/>
  <c r="R155" i="30" s="1"/>
  <c r="M153" i="30"/>
  <c r="V155" i="30"/>
  <c r="AL144" i="29"/>
  <c r="AC145" i="29"/>
  <c r="AO143" i="29" a="1"/>
  <c r="AO143" i="29" s="1"/>
  <c r="AM143" i="29" a="1"/>
  <c r="AM143" i="29" s="1"/>
  <c r="S157" i="28"/>
  <c r="AL145" i="27"/>
  <c r="AD145" i="27"/>
  <c r="AE145" i="27" s="1"/>
  <c r="AF145" i="27" s="1"/>
  <c r="AG145" i="27" s="1"/>
  <c r="AH145" i="27" s="1"/>
  <c r="AN144" i="27" a="1"/>
  <c r="AN144" i="27" s="1"/>
  <c r="AM144" i="27" a="1"/>
  <c r="AM144" i="27" s="1"/>
  <c r="AO144" i="27" a="1"/>
  <c r="AO144" i="27" s="1"/>
  <c r="AL145" i="26"/>
  <c r="AD145" i="26"/>
  <c r="AE145" i="26" s="1"/>
  <c r="AF145" i="26" s="1"/>
  <c r="AG145" i="26" s="1"/>
  <c r="AH145" i="26" s="1"/>
  <c r="AM144" i="26" a="1"/>
  <c r="AM144" i="26" s="1"/>
  <c r="AN144" i="26" a="1"/>
  <c r="AN144" i="26" s="1"/>
  <c r="AO144" i="26" a="1"/>
  <c r="AO144" i="26" s="1"/>
  <c r="S157" i="25"/>
  <c r="X157" i="25" s="1" a="1"/>
  <c r="X157" i="25" s="1"/>
  <c r="X159" i="24" a="1"/>
  <c r="X159" i="24" s="1"/>
  <c r="W159" i="24" a="1"/>
  <c r="W159" i="24" s="1"/>
  <c r="V160" i="24"/>
  <c r="M161" i="24"/>
  <c r="S155" i="23"/>
  <c r="X155" i="23" a="1"/>
  <c r="X155" i="23" s="1"/>
  <c r="F33" i="23"/>
  <c r="F34" i="23"/>
  <c r="F30" i="23"/>
  <c r="F31" i="23"/>
  <c r="F32" i="23"/>
  <c r="H31" i="23"/>
  <c r="H33" i="23"/>
  <c r="H34" i="23"/>
  <c r="H32" i="23"/>
  <c r="H30" i="23"/>
  <c r="G31" i="23"/>
  <c r="G33" i="23"/>
  <c r="G34" i="23"/>
  <c r="G30" i="23"/>
  <c r="G32" i="23"/>
  <c r="S155" i="39" l="1"/>
  <c r="Y155" i="39" a="1"/>
  <c r="Y155" i="39" s="1"/>
  <c r="H33" i="39"/>
  <c r="H31" i="39"/>
  <c r="H34" i="39"/>
  <c r="H30" i="39"/>
  <c r="H32" i="39"/>
  <c r="G31" i="39"/>
  <c r="G33" i="39"/>
  <c r="G34" i="39"/>
  <c r="G30" i="39"/>
  <c r="G32" i="39"/>
  <c r="F33" i="39"/>
  <c r="F30" i="39"/>
  <c r="F34" i="39"/>
  <c r="F31" i="39"/>
  <c r="F32" i="39"/>
  <c r="M155" i="38"/>
  <c r="AL146" i="38"/>
  <c r="AG3" i="38"/>
  <c r="AM145" i="38" a="1"/>
  <c r="AM145" i="38" s="1"/>
  <c r="AN145" i="38" a="1"/>
  <c r="AN145" i="38" s="1"/>
  <c r="AO145" i="38" a="1"/>
  <c r="AO145" i="38" s="1"/>
  <c r="V155" i="37"/>
  <c r="M153" i="37"/>
  <c r="N155" i="37"/>
  <c r="O155" i="37" s="1"/>
  <c r="P155" i="37" s="1"/>
  <c r="Q155" i="37" s="1"/>
  <c r="R155" i="37" s="1"/>
  <c r="AN146" i="37" a="1"/>
  <c r="AN146" i="37" s="1"/>
  <c r="AM146" i="37" a="1"/>
  <c r="AM146" i="37" s="1"/>
  <c r="AO146" i="37" a="1"/>
  <c r="AO146" i="37" s="1"/>
  <c r="S159" i="36"/>
  <c r="N159" i="35"/>
  <c r="O159" i="35" s="1"/>
  <c r="P159" i="35" s="1"/>
  <c r="Q159" i="35" s="1"/>
  <c r="R159" i="35" s="1"/>
  <c r="V159" i="35"/>
  <c r="Y158" i="35" a="1"/>
  <c r="Y158" i="35" s="1"/>
  <c r="W158" i="35" a="1"/>
  <c r="W158" i="35" s="1"/>
  <c r="X158" i="35" a="1"/>
  <c r="X158" i="35" s="1"/>
  <c r="V159" i="34"/>
  <c r="N159" i="34"/>
  <c r="O159" i="34" s="1"/>
  <c r="P159" i="34" s="1"/>
  <c r="Q159" i="34" s="1"/>
  <c r="R159" i="34" s="1"/>
  <c r="Y158" i="34" a="1"/>
  <c r="Y158" i="34" s="1"/>
  <c r="X158" i="34" a="1"/>
  <c r="X158" i="34" s="1"/>
  <c r="W158" i="34" a="1"/>
  <c r="W158" i="34" s="1"/>
  <c r="AL144" i="33"/>
  <c r="AC145" i="33"/>
  <c r="AO143" i="33" a="1"/>
  <c r="AO143" i="33" s="1"/>
  <c r="AN143" i="33" a="1"/>
  <c r="AN143" i="33" s="1"/>
  <c r="AN143" i="32" a="1"/>
  <c r="AN143" i="32" s="1"/>
  <c r="AI143" i="32"/>
  <c r="AO143" i="32" a="1"/>
  <c r="AO143" i="32" s="1"/>
  <c r="AI145" i="31"/>
  <c r="AO145" i="31" a="1"/>
  <c r="AO145" i="31" s="1"/>
  <c r="S155" i="30"/>
  <c r="X155" i="30" a="1"/>
  <c r="X155" i="30" s="1"/>
  <c r="Y155" i="30" a="1"/>
  <c r="Y155" i="30" s="1"/>
  <c r="H31" i="30"/>
  <c r="H33" i="30"/>
  <c r="H34" i="30"/>
  <c r="H30" i="30"/>
  <c r="H32" i="30"/>
  <c r="F34" i="30"/>
  <c r="F31" i="30"/>
  <c r="F33" i="30"/>
  <c r="F32" i="30"/>
  <c r="F30" i="30"/>
  <c r="G31" i="30"/>
  <c r="G34" i="30"/>
  <c r="G33" i="30"/>
  <c r="G30" i="30"/>
  <c r="G32" i="30"/>
  <c r="AL145" i="29"/>
  <c r="AD145" i="29"/>
  <c r="AE145" i="29" s="1"/>
  <c r="AF145" i="29" s="1"/>
  <c r="AG145" i="29" s="1"/>
  <c r="AH145" i="29" s="1"/>
  <c r="AN144" i="29" a="1"/>
  <c r="AN144" i="29" s="1"/>
  <c r="AM144" i="29" a="1"/>
  <c r="AM144" i="29" s="1"/>
  <c r="AO144" i="29" a="1"/>
  <c r="AO144" i="29" s="1"/>
  <c r="V158" i="28"/>
  <c r="M159" i="28"/>
  <c r="Y157" i="28" a="1"/>
  <c r="Y157" i="28" s="1"/>
  <c r="W157" i="28" a="1"/>
  <c r="W157" i="28" s="1"/>
  <c r="X157" i="28" a="1"/>
  <c r="X157" i="28" s="1"/>
  <c r="AI145" i="27"/>
  <c r="AN145" i="27" s="1" a="1"/>
  <c r="AN145" i="27" s="1"/>
  <c r="AO145" i="27" a="1"/>
  <c r="AO145" i="27" s="1"/>
  <c r="AM145" i="26" a="1"/>
  <c r="AM145" i="26" s="1"/>
  <c r="AN145" i="26" a="1"/>
  <c r="AN145" i="26" s="1"/>
  <c r="AI145" i="26"/>
  <c r="AO145" i="26" a="1"/>
  <c r="AO145" i="26" s="1"/>
  <c r="M159" i="25"/>
  <c r="V158" i="25"/>
  <c r="Y157" i="25" a="1"/>
  <c r="Y157" i="25" s="1"/>
  <c r="W157" i="25" a="1"/>
  <c r="W157" i="25" s="1"/>
  <c r="N161" i="24"/>
  <c r="O161" i="24" s="1"/>
  <c r="P161" i="24" s="1"/>
  <c r="Q161" i="24" s="1"/>
  <c r="R161" i="24" s="1"/>
  <c r="V161" i="24"/>
  <c r="Y160" i="24" a="1"/>
  <c r="Y160" i="24" s="1"/>
  <c r="X160" i="24" a="1"/>
  <c r="X160" i="24" s="1"/>
  <c r="W160" i="24" a="1"/>
  <c r="W160" i="24" s="1"/>
  <c r="V156" i="23"/>
  <c r="M157" i="23"/>
  <c r="W155" i="23" a="1"/>
  <c r="W155" i="23" s="1"/>
  <c r="Y155" i="23" a="1"/>
  <c r="Y155" i="23" s="1"/>
  <c r="V156" i="39" l="1"/>
  <c r="M157" i="39"/>
  <c r="X155" i="39" a="1"/>
  <c r="X155" i="39" s="1"/>
  <c r="W155" i="39" a="1"/>
  <c r="W155" i="39" s="1"/>
  <c r="AO146" i="38" a="1"/>
  <c r="AO146" i="38" s="1"/>
  <c r="AN146" i="38" a="1"/>
  <c r="AN146" i="38" s="1"/>
  <c r="AM146" i="38" a="1"/>
  <c r="AM146" i="38" s="1"/>
  <c r="V155" i="38"/>
  <c r="M153" i="38"/>
  <c r="N155" i="38"/>
  <c r="O155" i="38" s="1"/>
  <c r="P155" i="38" s="1"/>
  <c r="Q155" i="38" s="1"/>
  <c r="R155" i="38" s="1"/>
  <c r="H34" i="37"/>
  <c r="H33" i="37"/>
  <c r="H31" i="37"/>
  <c r="H32" i="37"/>
  <c r="H30" i="37"/>
  <c r="F34" i="37"/>
  <c r="F33" i="37"/>
  <c r="F31" i="37"/>
  <c r="F30" i="37"/>
  <c r="F32" i="37"/>
  <c r="G34" i="37"/>
  <c r="G31" i="37"/>
  <c r="G33" i="37"/>
  <c r="G30" i="37"/>
  <c r="G32" i="37"/>
  <c r="S155" i="37"/>
  <c r="W155" i="37" a="1"/>
  <c r="W155" i="37" s="1"/>
  <c r="V160" i="36"/>
  <c r="M161" i="36"/>
  <c r="X159" i="36" a="1"/>
  <c r="X159" i="36" s="1"/>
  <c r="W159" i="36" a="1"/>
  <c r="W159" i="36" s="1"/>
  <c r="Y159" i="36" a="1"/>
  <c r="Y159" i="36" s="1"/>
  <c r="S159" i="35"/>
  <c r="X159" i="35" a="1"/>
  <c r="X159" i="35" s="1"/>
  <c r="S159" i="34"/>
  <c r="X159" i="34" a="1"/>
  <c r="X159" i="34" s="1"/>
  <c r="AL145" i="33"/>
  <c r="AD145" i="33"/>
  <c r="AE145" i="33" s="1"/>
  <c r="AF145" i="33" s="1"/>
  <c r="AG145" i="33" s="1"/>
  <c r="AH145" i="33" s="1"/>
  <c r="AM144" i="33" a="1"/>
  <c r="AM144" i="33" s="1"/>
  <c r="AO144" i="33" a="1"/>
  <c r="AO144" i="33" s="1"/>
  <c r="AN144" i="33" a="1"/>
  <c r="AN144" i="33" s="1"/>
  <c r="AC145" i="32"/>
  <c r="AL144" i="32"/>
  <c r="AM143" i="32" a="1"/>
  <c r="AM143" i="32" s="1"/>
  <c r="M155" i="31"/>
  <c r="AL146" i="31"/>
  <c r="AG3" i="31"/>
  <c r="AM145" i="31" a="1"/>
  <c r="AM145" i="31" s="1"/>
  <c r="AN145" i="31" a="1"/>
  <c r="AN145" i="31" s="1"/>
  <c r="M157" i="30"/>
  <c r="V156" i="30"/>
  <c r="W155" i="30" a="1"/>
  <c r="W155" i="30" s="1"/>
  <c r="AI145" i="29"/>
  <c r="AO145" i="29" a="1"/>
  <c r="AO145" i="29" s="1"/>
  <c r="N159" i="28"/>
  <c r="O159" i="28" s="1"/>
  <c r="P159" i="28" s="1"/>
  <c r="Q159" i="28" s="1"/>
  <c r="R159" i="28" s="1"/>
  <c r="V159" i="28"/>
  <c r="X158" i="28" a="1"/>
  <c r="X158" i="28" s="1"/>
  <c r="W158" i="28" a="1"/>
  <c r="W158" i="28" s="1"/>
  <c r="Y158" i="28" a="1"/>
  <c r="Y158" i="28" s="1"/>
  <c r="AL146" i="27"/>
  <c r="M155" i="27"/>
  <c r="AG3" i="27"/>
  <c r="AM145" i="27" a="1"/>
  <c r="AM145" i="27" s="1"/>
  <c r="M155" i="26"/>
  <c r="AL146" i="26"/>
  <c r="AG3" i="26"/>
  <c r="Y158" i="25" a="1"/>
  <c r="Y158" i="25" s="1"/>
  <c r="X158" i="25" a="1"/>
  <c r="X158" i="25" s="1"/>
  <c r="W158" i="25" a="1"/>
  <c r="W158" i="25" s="1"/>
  <c r="V159" i="25"/>
  <c r="N159" i="25"/>
  <c r="O159" i="25" s="1"/>
  <c r="P159" i="25" s="1"/>
  <c r="Q159" i="25" s="1"/>
  <c r="R159" i="25" s="1"/>
  <c r="S161" i="24"/>
  <c r="X161" i="24" a="1"/>
  <c r="X161" i="24" s="1"/>
  <c r="Y156" i="23" a="1"/>
  <c r="Y156" i="23" s="1"/>
  <c r="X156" i="23" a="1"/>
  <c r="X156" i="23" s="1"/>
  <c r="W156" i="23" a="1"/>
  <c r="W156" i="23" s="1"/>
  <c r="N157" i="23"/>
  <c r="O157" i="23" s="1"/>
  <c r="P157" i="23" s="1"/>
  <c r="Q157" i="23" s="1"/>
  <c r="R157" i="23" s="1"/>
  <c r="V157" i="23"/>
  <c r="N157" i="39" l="1"/>
  <c r="O157" i="39" s="1"/>
  <c r="P157" i="39" s="1"/>
  <c r="Q157" i="39" s="1"/>
  <c r="R157" i="39" s="1"/>
  <c r="V157" i="39"/>
  <c r="Y156" i="39" a="1"/>
  <c r="Y156" i="39" s="1"/>
  <c r="X156" i="39" a="1"/>
  <c r="X156" i="39" s="1"/>
  <c r="W156" i="39" a="1"/>
  <c r="W156" i="39" s="1"/>
  <c r="S155" i="38"/>
  <c r="X155" i="38" a="1"/>
  <c r="X155" i="38" s="1"/>
  <c r="F33" i="38"/>
  <c r="F34" i="38"/>
  <c r="F31" i="38"/>
  <c r="F32" i="38"/>
  <c r="F30" i="38"/>
  <c r="G34" i="38"/>
  <c r="G33" i="38"/>
  <c r="G31" i="38"/>
  <c r="G32" i="38"/>
  <c r="G30" i="38"/>
  <c r="H31" i="38"/>
  <c r="H33" i="38"/>
  <c r="H34" i="38"/>
  <c r="H30" i="38"/>
  <c r="H32" i="38"/>
  <c r="V156" i="37"/>
  <c r="M157" i="37"/>
  <c r="X155" i="37" a="1"/>
  <c r="X155" i="37" s="1"/>
  <c r="Y155" i="37" a="1"/>
  <c r="Y155" i="37" s="1"/>
  <c r="N161" i="36"/>
  <c r="O161" i="36" s="1"/>
  <c r="P161" i="36" s="1"/>
  <c r="Q161" i="36" s="1"/>
  <c r="R161" i="36" s="1"/>
  <c r="V161" i="36"/>
  <c r="X160" i="36" a="1"/>
  <c r="X160" i="36" s="1"/>
  <c r="W160" i="36" a="1"/>
  <c r="W160" i="36" s="1"/>
  <c r="Y160" i="36" a="1"/>
  <c r="Y160" i="36" s="1"/>
  <c r="M161" i="35"/>
  <c r="V160" i="35"/>
  <c r="W159" i="35" a="1"/>
  <c r="W159" i="35" s="1"/>
  <c r="Y159" i="35" a="1"/>
  <c r="Y159" i="35" s="1"/>
  <c r="M161" i="34"/>
  <c r="V160" i="34"/>
  <c r="Y159" i="34" a="1"/>
  <c r="Y159" i="34" s="1"/>
  <c r="W159" i="34" a="1"/>
  <c r="W159" i="34" s="1"/>
  <c r="AI145" i="33"/>
  <c r="AM145" i="33" a="1"/>
  <c r="AM145" i="33" s="1"/>
  <c r="AO144" i="32" a="1"/>
  <c r="AO144" i="32" s="1"/>
  <c r="AN144" i="32" a="1"/>
  <c r="AN144" i="32" s="1"/>
  <c r="AM144" i="32" a="1"/>
  <c r="AM144" i="32" s="1"/>
  <c r="AD145" i="32"/>
  <c r="AE145" i="32" s="1"/>
  <c r="AF145" i="32" s="1"/>
  <c r="AG145" i="32" s="1"/>
  <c r="AH145" i="32" s="1"/>
  <c r="AL145" i="32"/>
  <c r="AO146" i="31" a="1"/>
  <c r="AO146" i="31" s="1"/>
  <c r="AM146" i="31" a="1"/>
  <c r="AM146" i="31" s="1"/>
  <c r="AN146" i="31" a="1"/>
  <c r="AN146" i="31" s="1"/>
  <c r="M153" i="31"/>
  <c r="N155" i="31"/>
  <c r="O155" i="31" s="1"/>
  <c r="P155" i="31" s="1"/>
  <c r="Q155" i="31" s="1"/>
  <c r="R155" i="31" s="1"/>
  <c r="V155" i="31"/>
  <c r="X156" i="30" a="1"/>
  <c r="X156" i="30" s="1"/>
  <c r="W156" i="30" a="1"/>
  <c r="W156" i="30" s="1"/>
  <c r="Y156" i="30" a="1"/>
  <c r="Y156" i="30" s="1"/>
  <c r="N157" i="30"/>
  <c r="O157" i="30" s="1"/>
  <c r="P157" i="30" s="1"/>
  <c r="Q157" i="30" s="1"/>
  <c r="R157" i="30" s="1"/>
  <c r="V157" i="30"/>
  <c r="M155" i="29"/>
  <c r="AL146" i="29"/>
  <c r="AG3" i="29"/>
  <c r="AN145" i="29" a="1"/>
  <c r="AN145" i="29" s="1"/>
  <c r="AM145" i="29" a="1"/>
  <c r="AM145" i="29" s="1"/>
  <c r="X159" i="28" a="1"/>
  <c r="X159" i="28" s="1"/>
  <c r="S159" i="28"/>
  <c r="M153" i="27"/>
  <c r="V155" i="27"/>
  <c r="N155" i="27"/>
  <c r="O155" i="27" s="1"/>
  <c r="P155" i="27" s="1"/>
  <c r="Q155" i="27" s="1"/>
  <c r="R155" i="27" s="1"/>
  <c r="AO146" i="27" a="1"/>
  <c r="AO146" i="27" s="1"/>
  <c r="AN146" i="27" a="1"/>
  <c r="AN146" i="27" s="1"/>
  <c r="AM146" i="27" a="1"/>
  <c r="AM146" i="27" s="1"/>
  <c r="AM146" i="26" a="1"/>
  <c r="AM146" i="26" s="1"/>
  <c r="AN146" i="26" a="1"/>
  <c r="AN146" i="26" s="1"/>
  <c r="AO146" i="26" a="1"/>
  <c r="AO146" i="26" s="1"/>
  <c r="V155" i="26"/>
  <c r="N155" i="26"/>
  <c r="O155" i="26" s="1"/>
  <c r="P155" i="26" s="1"/>
  <c r="Q155" i="26" s="1"/>
  <c r="R155" i="26" s="1"/>
  <c r="M153" i="26"/>
  <c r="Y159" i="25" a="1"/>
  <c r="Y159" i="25" s="1"/>
  <c r="W159" i="25" a="1"/>
  <c r="W159" i="25" s="1"/>
  <c r="S159" i="25"/>
  <c r="X159" i="25" s="1" a="1"/>
  <c r="X159" i="25" s="1"/>
  <c r="V162" i="24"/>
  <c r="M163" i="24"/>
  <c r="Y161" i="24" a="1"/>
  <c r="Y161" i="24" s="1"/>
  <c r="W161" i="24" a="1"/>
  <c r="W161" i="24" s="1"/>
  <c r="S157" i="23"/>
  <c r="S157" i="39" l="1"/>
  <c r="X157" i="39" s="1" a="1"/>
  <c r="X157" i="39" s="1"/>
  <c r="V156" i="38"/>
  <c r="M157" i="38"/>
  <c r="Y155" i="38" a="1"/>
  <c r="Y155" i="38" s="1"/>
  <c r="W155" i="38" a="1"/>
  <c r="W155" i="38" s="1"/>
  <c r="V157" i="37"/>
  <c r="N157" i="37"/>
  <c r="O157" i="37" s="1"/>
  <c r="P157" i="37" s="1"/>
  <c r="Q157" i="37" s="1"/>
  <c r="R157" i="37" s="1"/>
  <c r="Y156" i="37" a="1"/>
  <c r="Y156" i="37" s="1"/>
  <c r="X156" i="37" a="1"/>
  <c r="X156" i="37" s="1"/>
  <c r="W156" i="37" a="1"/>
  <c r="W156" i="37" s="1"/>
  <c r="S161" i="36"/>
  <c r="Y161" i="36" a="1"/>
  <c r="Y161" i="36" s="1"/>
  <c r="W160" i="35" a="1"/>
  <c r="W160" i="35" s="1"/>
  <c r="Y160" i="35" a="1"/>
  <c r="Y160" i="35" s="1"/>
  <c r="X160" i="35" a="1"/>
  <c r="X160" i="35" s="1"/>
  <c r="V161" i="35"/>
  <c r="N161" i="35"/>
  <c r="O161" i="35" s="1"/>
  <c r="P161" i="35" s="1"/>
  <c r="Q161" i="35" s="1"/>
  <c r="R161" i="35" s="1"/>
  <c r="W160" i="34" a="1"/>
  <c r="W160" i="34" s="1"/>
  <c r="X160" i="34" a="1"/>
  <c r="X160" i="34" s="1"/>
  <c r="Y160" i="34" a="1"/>
  <c r="Y160" i="34" s="1"/>
  <c r="N161" i="34"/>
  <c r="O161" i="34" s="1"/>
  <c r="P161" i="34" s="1"/>
  <c r="Q161" i="34" s="1"/>
  <c r="R161" i="34" s="1"/>
  <c r="V161" i="34"/>
  <c r="M155" i="33"/>
  <c r="AL146" i="33"/>
  <c r="AG3" i="33"/>
  <c r="AO145" i="33" a="1"/>
  <c r="AO145" i="33" s="1"/>
  <c r="AN145" i="33" a="1"/>
  <c r="AN145" i="33" s="1"/>
  <c r="AI145" i="32"/>
  <c r="AN145" i="32" s="1" a="1"/>
  <c r="AN145" i="32" s="1"/>
  <c r="S155" i="31"/>
  <c r="W155" i="31" s="1" a="1"/>
  <c r="W155" i="31" s="1"/>
  <c r="X155" i="31" a="1"/>
  <c r="X155" i="31" s="1"/>
  <c r="G31" i="31"/>
  <c r="G33" i="31"/>
  <c r="G34" i="31"/>
  <c r="G32" i="31"/>
  <c r="G30" i="31"/>
  <c r="F33" i="31"/>
  <c r="F30" i="31"/>
  <c r="F34" i="31"/>
  <c r="F32" i="31"/>
  <c r="F31" i="31"/>
  <c r="H31" i="31"/>
  <c r="H34" i="31"/>
  <c r="H33" i="31"/>
  <c r="H30" i="31"/>
  <c r="H32" i="31"/>
  <c r="S157" i="30"/>
  <c r="AM146" i="29" a="1"/>
  <c r="AM146" i="29" s="1"/>
  <c r="AO146" i="29" a="1"/>
  <c r="AO146" i="29" s="1"/>
  <c r="AN146" i="29" a="1"/>
  <c r="AN146" i="29" s="1"/>
  <c r="N155" i="29"/>
  <c r="O155" i="29" s="1"/>
  <c r="P155" i="29" s="1"/>
  <c r="Q155" i="29" s="1"/>
  <c r="R155" i="29" s="1"/>
  <c r="V155" i="29"/>
  <c r="M153" i="29"/>
  <c r="V160" i="28"/>
  <c r="M161" i="28"/>
  <c r="W159" i="28" a="1"/>
  <c r="W159" i="28" s="1"/>
  <c r="Y159" i="28" a="1"/>
  <c r="Y159" i="28" s="1"/>
  <c r="F33" i="27"/>
  <c r="F34" i="27"/>
  <c r="F30" i="27"/>
  <c r="F32" i="27"/>
  <c r="F31" i="27"/>
  <c r="G31" i="27"/>
  <c r="G33" i="27"/>
  <c r="G34" i="27"/>
  <c r="G32" i="27"/>
  <c r="G30" i="27"/>
  <c r="S155" i="27"/>
  <c r="W155" i="27" s="1" a="1"/>
  <c r="W155" i="27" s="1"/>
  <c r="H31" i="27"/>
  <c r="H33" i="27"/>
  <c r="H34" i="27"/>
  <c r="H30" i="27"/>
  <c r="H32" i="27"/>
  <c r="Y155" i="27" a="1"/>
  <c r="Y155" i="27" s="1"/>
  <c r="S155" i="26"/>
  <c r="X155" i="26" a="1"/>
  <c r="X155" i="26" s="1"/>
  <c r="H31" i="26"/>
  <c r="H33" i="26"/>
  <c r="H34" i="26"/>
  <c r="H32" i="26"/>
  <c r="H30" i="26"/>
  <c r="G31" i="26"/>
  <c r="G34" i="26"/>
  <c r="G33" i="26"/>
  <c r="G30" i="26"/>
  <c r="G32" i="26"/>
  <c r="W155" i="26" a="1"/>
  <c r="W155" i="26" s="1"/>
  <c r="F34" i="26"/>
  <c r="F33" i="26"/>
  <c r="F32" i="26"/>
  <c r="F30" i="26"/>
  <c r="F31" i="26"/>
  <c r="M161" i="25"/>
  <c r="V160" i="25"/>
  <c r="N163" i="24"/>
  <c r="O163" i="24" s="1"/>
  <c r="P163" i="24" s="1"/>
  <c r="Q163" i="24" s="1"/>
  <c r="R163" i="24" s="1"/>
  <c r="V163" i="24"/>
  <c r="W162" i="24" a="1"/>
  <c r="W162" i="24" s="1"/>
  <c r="Y162" i="24" a="1"/>
  <c r="Y162" i="24" s="1"/>
  <c r="X162" i="24" a="1"/>
  <c r="X162" i="24" s="1"/>
  <c r="V158" i="23"/>
  <c r="M159" i="23"/>
  <c r="Y157" i="23" a="1"/>
  <c r="Y157" i="23" s="1"/>
  <c r="W157" i="23" a="1"/>
  <c r="W157" i="23" s="1"/>
  <c r="X157" i="23" a="1"/>
  <c r="X157" i="23" s="1"/>
  <c r="V158" i="39" l="1"/>
  <c r="M159" i="39"/>
  <c r="W157" i="39" a="1"/>
  <c r="W157" i="39" s="1"/>
  <c r="Y157" i="39" a="1"/>
  <c r="Y157" i="39" s="1"/>
  <c r="V157" i="38"/>
  <c r="N157" i="38"/>
  <c r="O157" i="38" s="1"/>
  <c r="P157" i="38" s="1"/>
  <c r="Q157" i="38" s="1"/>
  <c r="R157" i="38" s="1"/>
  <c r="W156" i="38" a="1"/>
  <c r="W156" i="38" s="1"/>
  <c r="X156" i="38" a="1"/>
  <c r="X156" i="38" s="1"/>
  <c r="Y156" i="38" a="1"/>
  <c r="Y156" i="38" s="1"/>
  <c r="S157" i="37"/>
  <c r="X157" i="37" a="1"/>
  <c r="X157" i="37" s="1"/>
  <c r="M163" i="36"/>
  <c r="V162" i="36"/>
  <c r="W161" i="36" a="1"/>
  <c r="W161" i="36" s="1"/>
  <c r="X161" i="36" a="1"/>
  <c r="X161" i="36" s="1"/>
  <c r="S161" i="35"/>
  <c r="W161" i="35" a="1"/>
  <c r="W161" i="35" s="1"/>
  <c r="S161" i="34"/>
  <c r="AM146" i="33" a="1"/>
  <c r="AM146" i="33" s="1"/>
  <c r="AO146" i="33" a="1"/>
  <c r="AO146" i="33" s="1"/>
  <c r="AN146" i="33" a="1"/>
  <c r="AN146" i="33" s="1"/>
  <c r="N155" i="33"/>
  <c r="O155" i="33" s="1"/>
  <c r="P155" i="33" s="1"/>
  <c r="Q155" i="33" s="1"/>
  <c r="R155" i="33" s="1"/>
  <c r="M153" i="33"/>
  <c r="V155" i="33"/>
  <c r="AL146" i="32"/>
  <c r="M155" i="32"/>
  <c r="AG3" i="32"/>
  <c r="AO145" i="32" a="1"/>
  <c r="AO145" i="32" s="1"/>
  <c r="AM145" i="32" a="1"/>
  <c r="AM145" i="32" s="1"/>
  <c r="V156" i="31"/>
  <c r="M157" i="31"/>
  <c r="Y155" i="31" a="1"/>
  <c r="Y155" i="31" s="1"/>
  <c r="M159" i="30"/>
  <c r="V158" i="30"/>
  <c r="X157" i="30" a="1"/>
  <c r="X157" i="30" s="1"/>
  <c r="W157" i="30" a="1"/>
  <c r="W157" i="30" s="1"/>
  <c r="Y157" i="30" a="1"/>
  <c r="Y157" i="30" s="1"/>
  <c r="S155" i="29"/>
  <c r="X155" i="29" s="1" a="1"/>
  <c r="X155" i="29" s="1"/>
  <c r="G34" i="29"/>
  <c r="G31" i="29"/>
  <c r="G33" i="29"/>
  <c r="G30" i="29"/>
  <c r="G32" i="29"/>
  <c r="H34" i="29"/>
  <c r="H33" i="29"/>
  <c r="H31" i="29"/>
  <c r="H30" i="29"/>
  <c r="H32" i="29"/>
  <c r="F34" i="29"/>
  <c r="F33" i="29"/>
  <c r="F31" i="29"/>
  <c r="F32" i="29"/>
  <c r="F30" i="29"/>
  <c r="N161" i="28"/>
  <c r="O161" i="28" s="1"/>
  <c r="P161" i="28" s="1"/>
  <c r="Q161" i="28" s="1"/>
  <c r="R161" i="28" s="1"/>
  <c r="V161" i="28"/>
  <c r="W160" i="28" a="1"/>
  <c r="W160" i="28" s="1"/>
  <c r="Y160" i="28" a="1"/>
  <c r="Y160" i="28" s="1"/>
  <c r="X160" i="28" a="1"/>
  <c r="X160" i="28" s="1"/>
  <c r="M157" i="27"/>
  <c r="V156" i="27"/>
  <c r="X155" i="27" a="1"/>
  <c r="X155" i="27" s="1"/>
  <c r="V156" i="26"/>
  <c r="M157" i="26"/>
  <c r="Y155" i="26" a="1"/>
  <c r="Y155" i="26" s="1"/>
  <c r="Y160" i="25" a="1"/>
  <c r="Y160" i="25" s="1"/>
  <c r="X160" i="25" a="1"/>
  <c r="X160" i="25" s="1"/>
  <c r="W160" i="25" a="1"/>
  <c r="W160" i="25" s="1"/>
  <c r="N161" i="25"/>
  <c r="O161" i="25" s="1"/>
  <c r="P161" i="25" s="1"/>
  <c r="Q161" i="25" s="1"/>
  <c r="R161" i="25" s="1"/>
  <c r="V161" i="25"/>
  <c r="S163" i="24"/>
  <c r="Y163" i="24" a="1"/>
  <c r="Y163" i="24" s="1"/>
  <c r="N159" i="23"/>
  <c r="O159" i="23" s="1"/>
  <c r="P159" i="23" s="1"/>
  <c r="Q159" i="23" s="1"/>
  <c r="R159" i="23" s="1"/>
  <c r="V159" i="23"/>
  <c r="W158" i="23" a="1"/>
  <c r="W158" i="23" s="1"/>
  <c r="X158" i="23" a="1"/>
  <c r="X158" i="23" s="1"/>
  <c r="Y158" i="23" a="1"/>
  <c r="Y158" i="23" s="1"/>
  <c r="N159" i="39" l="1"/>
  <c r="O159" i="39" s="1"/>
  <c r="P159" i="39" s="1"/>
  <c r="Q159" i="39" s="1"/>
  <c r="R159" i="39" s="1"/>
  <c r="V159" i="39"/>
  <c r="Y158" i="39" a="1"/>
  <c r="Y158" i="39" s="1"/>
  <c r="X158" i="39" a="1"/>
  <c r="X158" i="39" s="1"/>
  <c r="W158" i="39" a="1"/>
  <c r="W158" i="39" s="1"/>
  <c r="S157" i="38"/>
  <c r="X157" i="38" a="1"/>
  <c r="X157" i="38" s="1"/>
  <c r="M159" i="37"/>
  <c r="V158" i="37"/>
  <c r="Y157" i="37" a="1"/>
  <c r="Y157" i="37" s="1"/>
  <c r="W157" i="37" a="1"/>
  <c r="W157" i="37" s="1"/>
  <c r="X162" i="36" a="1"/>
  <c r="X162" i="36" s="1"/>
  <c r="W162" i="36" a="1"/>
  <c r="W162" i="36" s="1"/>
  <c r="Y162" i="36" a="1"/>
  <c r="Y162" i="36" s="1"/>
  <c r="V163" i="36"/>
  <c r="N163" i="36"/>
  <c r="O163" i="36" s="1"/>
  <c r="P163" i="36" s="1"/>
  <c r="Q163" i="36" s="1"/>
  <c r="R163" i="36" s="1"/>
  <c r="M163" i="35"/>
  <c r="V162" i="35"/>
  <c r="X161" i="35" a="1"/>
  <c r="X161" i="35" s="1"/>
  <c r="Y161" i="35" a="1"/>
  <c r="Y161" i="35" s="1"/>
  <c r="V162" i="34"/>
  <c r="M163" i="34"/>
  <c r="X161" i="34" a="1"/>
  <c r="X161" i="34" s="1"/>
  <c r="Y161" i="34" a="1"/>
  <c r="Y161" i="34" s="1"/>
  <c r="W161" i="34" a="1"/>
  <c r="W161" i="34" s="1"/>
  <c r="S155" i="33"/>
  <c r="G31" i="33"/>
  <c r="G33" i="33"/>
  <c r="G34" i="33"/>
  <c r="G32" i="33"/>
  <c r="G30" i="33"/>
  <c r="H33" i="33"/>
  <c r="H31" i="33"/>
  <c r="H34" i="33"/>
  <c r="H32" i="33"/>
  <c r="H30" i="33"/>
  <c r="F34" i="33"/>
  <c r="F33" i="33"/>
  <c r="F31" i="33"/>
  <c r="F32" i="33"/>
  <c r="F30" i="33"/>
  <c r="M153" i="32"/>
  <c r="V155" i="32"/>
  <c r="N155" i="32"/>
  <c r="O155" i="32" s="1"/>
  <c r="P155" i="32" s="1"/>
  <c r="Q155" i="32" s="1"/>
  <c r="R155" i="32" s="1"/>
  <c r="AN146" i="32" a="1"/>
  <c r="AN146" i="32" s="1"/>
  <c r="AO146" i="32" a="1"/>
  <c r="AO146" i="32" s="1"/>
  <c r="AM146" i="32" a="1"/>
  <c r="AM146" i="32" s="1"/>
  <c r="W156" i="31" a="1"/>
  <c r="W156" i="31" s="1"/>
  <c r="Y156" i="31" a="1"/>
  <c r="Y156" i="31" s="1"/>
  <c r="X156" i="31" a="1"/>
  <c r="X156" i="31" s="1"/>
  <c r="N157" i="31"/>
  <c r="O157" i="31" s="1"/>
  <c r="P157" i="31" s="1"/>
  <c r="Q157" i="31" s="1"/>
  <c r="R157" i="31" s="1"/>
  <c r="V157" i="31"/>
  <c r="X158" i="30" a="1"/>
  <c r="X158" i="30" s="1"/>
  <c r="W158" i="30" a="1"/>
  <c r="W158" i="30" s="1"/>
  <c r="Y158" i="30" a="1"/>
  <c r="Y158" i="30" s="1"/>
  <c r="N159" i="30"/>
  <c r="O159" i="30" s="1"/>
  <c r="P159" i="30" s="1"/>
  <c r="Q159" i="30" s="1"/>
  <c r="R159" i="30" s="1"/>
  <c r="V159" i="30"/>
  <c r="V156" i="29"/>
  <c r="M157" i="29"/>
  <c r="Y155" i="29" a="1"/>
  <c r="Y155" i="29" s="1"/>
  <c r="W155" i="29" a="1"/>
  <c r="W155" i="29" s="1"/>
  <c r="S161" i="28"/>
  <c r="W161" i="28" a="1"/>
  <c r="W161" i="28" s="1"/>
  <c r="N157" i="27"/>
  <c r="O157" i="27" s="1"/>
  <c r="P157" i="27" s="1"/>
  <c r="Q157" i="27" s="1"/>
  <c r="R157" i="27" s="1"/>
  <c r="V157" i="27"/>
  <c r="Y156" i="27" a="1"/>
  <c r="Y156" i="27" s="1"/>
  <c r="X156" i="27" a="1"/>
  <c r="X156" i="27" s="1"/>
  <c r="W156" i="27" a="1"/>
  <c r="W156" i="27" s="1"/>
  <c r="Y156" i="26" a="1"/>
  <c r="Y156" i="26" s="1"/>
  <c r="W156" i="26" a="1"/>
  <c r="W156" i="26" s="1"/>
  <c r="X156" i="26" a="1"/>
  <c r="X156" i="26" s="1"/>
  <c r="V157" i="26"/>
  <c r="N157" i="26"/>
  <c r="O157" i="26" s="1"/>
  <c r="P157" i="26" s="1"/>
  <c r="Q157" i="26" s="1"/>
  <c r="R157" i="26" s="1"/>
  <c r="S161" i="25"/>
  <c r="V164" i="24"/>
  <c r="M165" i="24"/>
  <c r="W163" i="24" a="1"/>
  <c r="W163" i="24" s="1"/>
  <c r="X163" i="24" a="1"/>
  <c r="X163" i="24" s="1"/>
  <c r="S159" i="23"/>
  <c r="Y159" i="23" s="1" a="1"/>
  <c r="Y159" i="23" s="1"/>
  <c r="W159" i="23" a="1"/>
  <c r="W159" i="23" s="1"/>
  <c r="S159" i="39" l="1"/>
  <c r="V158" i="38"/>
  <c r="M159" i="38"/>
  <c r="Y157" i="38" a="1"/>
  <c r="Y157" i="38" s="1"/>
  <c r="W157" i="38" a="1"/>
  <c r="W157" i="38" s="1"/>
  <c r="W158" i="37" a="1"/>
  <c r="W158" i="37" s="1"/>
  <c r="Y158" i="37" a="1"/>
  <c r="Y158" i="37" s="1"/>
  <c r="X158" i="37" a="1"/>
  <c r="X158" i="37" s="1"/>
  <c r="V159" i="37"/>
  <c r="N159" i="37"/>
  <c r="O159" i="37" s="1"/>
  <c r="P159" i="37" s="1"/>
  <c r="Q159" i="37" s="1"/>
  <c r="R159" i="37" s="1"/>
  <c r="S163" i="36"/>
  <c r="W163" i="36" a="1"/>
  <c r="W163" i="36" s="1"/>
  <c r="Y162" i="35" a="1"/>
  <c r="Y162" i="35" s="1"/>
  <c r="X162" i="35" a="1"/>
  <c r="X162" i="35" s="1"/>
  <c r="W162" i="35" a="1"/>
  <c r="W162" i="35" s="1"/>
  <c r="V163" i="35"/>
  <c r="N163" i="35"/>
  <c r="O163" i="35" s="1"/>
  <c r="P163" i="35" s="1"/>
  <c r="Q163" i="35" s="1"/>
  <c r="R163" i="35" s="1"/>
  <c r="N163" i="34"/>
  <c r="O163" i="34" s="1"/>
  <c r="P163" i="34" s="1"/>
  <c r="Q163" i="34" s="1"/>
  <c r="R163" i="34" s="1"/>
  <c r="V163" i="34"/>
  <c r="W162" i="34" a="1"/>
  <c r="W162" i="34" s="1"/>
  <c r="Y162" i="34" a="1"/>
  <c r="Y162" i="34" s="1"/>
  <c r="X162" i="34" a="1"/>
  <c r="X162" i="34" s="1"/>
  <c r="M157" i="33"/>
  <c r="V156" i="33"/>
  <c r="W155" i="33" a="1"/>
  <c r="W155" i="33" s="1"/>
  <c r="X155" i="33" a="1"/>
  <c r="X155" i="33" s="1"/>
  <c r="Y155" i="33" a="1"/>
  <c r="Y155" i="33" s="1"/>
  <c r="S155" i="32"/>
  <c r="G34" i="32"/>
  <c r="G33" i="32"/>
  <c r="G31" i="32"/>
  <c r="G30" i="32"/>
  <c r="G32" i="32"/>
  <c r="Y155" i="32" a="1"/>
  <c r="Y155" i="32" s="1"/>
  <c r="F33" i="32"/>
  <c r="F34" i="32"/>
  <c r="F30" i="32"/>
  <c r="F31" i="32"/>
  <c r="F32" i="32"/>
  <c r="H33" i="32"/>
  <c r="H31" i="32"/>
  <c r="H34" i="32"/>
  <c r="H32" i="32"/>
  <c r="H30" i="32"/>
  <c r="W155" i="32" a="1"/>
  <c r="W155" i="32" s="1"/>
  <c r="S157" i="31"/>
  <c r="S159" i="30"/>
  <c r="Y159" i="30" a="1"/>
  <c r="Y159" i="30" s="1"/>
  <c r="V157" i="29"/>
  <c r="N157" i="29"/>
  <c r="O157" i="29" s="1"/>
  <c r="P157" i="29" s="1"/>
  <c r="Q157" i="29" s="1"/>
  <c r="R157" i="29" s="1"/>
  <c r="Y156" i="29" a="1"/>
  <c r="Y156" i="29" s="1"/>
  <c r="X156" i="29" a="1"/>
  <c r="X156" i="29" s="1"/>
  <c r="W156" i="29" a="1"/>
  <c r="W156" i="29" s="1"/>
  <c r="M163" i="28"/>
  <c r="V162" i="28"/>
  <c r="Y161" i="28" a="1"/>
  <c r="Y161" i="28" s="1"/>
  <c r="X161" i="28" a="1"/>
  <c r="X161" i="28" s="1"/>
  <c r="S157" i="27"/>
  <c r="X157" i="27" s="1" a="1"/>
  <c r="X157" i="27" s="1"/>
  <c r="S157" i="26"/>
  <c r="V162" i="25"/>
  <c r="M163" i="25"/>
  <c r="X161" i="25" a="1"/>
  <c r="X161" i="25" s="1"/>
  <c r="W161" i="25" a="1"/>
  <c r="W161" i="25" s="1"/>
  <c r="Y161" i="25" a="1"/>
  <c r="Y161" i="25" s="1"/>
  <c r="V165" i="24"/>
  <c r="N165" i="24"/>
  <c r="O165" i="24" s="1"/>
  <c r="P165" i="24" s="1"/>
  <c r="Q165" i="24" s="1"/>
  <c r="R165" i="24" s="1"/>
  <c r="W164" i="24" a="1"/>
  <c r="W164" i="24" s="1"/>
  <c r="X164" i="24" a="1"/>
  <c r="X164" i="24" s="1"/>
  <c r="Y164" i="24" a="1"/>
  <c r="Y164" i="24" s="1"/>
  <c r="M161" i="23"/>
  <c r="V160" i="23"/>
  <c r="X159" i="23" a="1"/>
  <c r="X159" i="23" s="1"/>
  <c r="M161" i="39" l="1"/>
  <c r="V160" i="39"/>
  <c r="Y159" i="39" a="1"/>
  <c r="Y159" i="39" s="1"/>
  <c r="W159" i="39" a="1"/>
  <c r="W159" i="39" s="1"/>
  <c r="X159" i="39" a="1"/>
  <c r="X159" i="39" s="1"/>
  <c r="N159" i="38"/>
  <c r="O159" i="38" s="1"/>
  <c r="P159" i="38" s="1"/>
  <c r="Q159" i="38" s="1"/>
  <c r="R159" i="38" s="1"/>
  <c r="V159" i="38"/>
  <c r="X158" i="38" a="1"/>
  <c r="X158" i="38" s="1"/>
  <c r="W158" i="38" a="1"/>
  <c r="W158" i="38" s="1"/>
  <c r="Y158" i="38" a="1"/>
  <c r="Y158" i="38" s="1"/>
  <c r="S159" i="37"/>
  <c r="M165" i="36"/>
  <c r="V164" i="36"/>
  <c r="X163" i="36" a="1"/>
  <c r="X163" i="36" s="1"/>
  <c r="Y163" i="36" a="1"/>
  <c r="Y163" i="36" s="1"/>
  <c r="S163" i="35"/>
  <c r="X163" i="35" a="1"/>
  <c r="X163" i="35" s="1"/>
  <c r="Y163" i="35" a="1"/>
  <c r="Y163" i="35" s="1"/>
  <c r="S163" i="34"/>
  <c r="X156" i="33" a="1"/>
  <c r="X156" i="33" s="1"/>
  <c r="Y156" i="33" a="1"/>
  <c r="Y156" i="33" s="1"/>
  <c r="W156" i="33" a="1"/>
  <c r="W156" i="33" s="1"/>
  <c r="V157" i="33"/>
  <c r="N157" i="33"/>
  <c r="O157" i="33" s="1"/>
  <c r="P157" i="33" s="1"/>
  <c r="Q157" i="33" s="1"/>
  <c r="R157" i="33" s="1"/>
  <c r="M157" i="32"/>
  <c r="V156" i="32"/>
  <c r="X155" i="32" a="1"/>
  <c r="X155" i="32" s="1"/>
  <c r="V158" i="31"/>
  <c r="M159" i="31"/>
  <c r="Y157" i="31" a="1"/>
  <c r="Y157" i="31" s="1"/>
  <c r="X157" i="31" a="1"/>
  <c r="X157" i="31" s="1"/>
  <c r="W157" i="31" a="1"/>
  <c r="W157" i="31" s="1"/>
  <c r="M161" i="30"/>
  <c r="V160" i="30"/>
  <c r="W159" i="30" a="1"/>
  <c r="W159" i="30" s="1"/>
  <c r="X159" i="30" a="1"/>
  <c r="X159" i="30" s="1"/>
  <c r="S157" i="29"/>
  <c r="X157" i="29" a="1"/>
  <c r="X157" i="29" s="1"/>
  <c r="Y162" i="28" a="1"/>
  <c r="Y162" i="28" s="1"/>
  <c r="X162" i="28" a="1"/>
  <c r="X162" i="28" s="1"/>
  <c r="W162" i="28" a="1"/>
  <c r="W162" i="28" s="1"/>
  <c r="N163" i="28"/>
  <c r="O163" i="28" s="1"/>
  <c r="P163" i="28" s="1"/>
  <c r="Q163" i="28" s="1"/>
  <c r="R163" i="28" s="1"/>
  <c r="V163" i="28"/>
  <c r="Y157" i="27" a="1"/>
  <c r="Y157" i="27" s="1"/>
  <c r="V158" i="27"/>
  <c r="M159" i="27"/>
  <c r="W157" i="27" a="1"/>
  <c r="W157" i="27" s="1"/>
  <c r="V158" i="26"/>
  <c r="M159" i="26"/>
  <c r="Y157" i="26" a="1"/>
  <c r="Y157" i="26" s="1"/>
  <c r="X157" i="26" a="1"/>
  <c r="X157" i="26" s="1"/>
  <c r="W157" i="26" a="1"/>
  <c r="W157" i="26" s="1"/>
  <c r="N163" i="25"/>
  <c r="O163" i="25" s="1"/>
  <c r="P163" i="25" s="1"/>
  <c r="Q163" i="25" s="1"/>
  <c r="R163" i="25" s="1"/>
  <c r="V163" i="25"/>
  <c r="W162" i="25" a="1"/>
  <c r="W162" i="25" s="1"/>
  <c r="Y162" i="25" a="1"/>
  <c r="Y162" i="25" s="1"/>
  <c r="X162" i="25" a="1"/>
  <c r="X162" i="25" s="1"/>
  <c r="S165" i="24"/>
  <c r="X160" i="23" a="1"/>
  <c r="X160" i="23" s="1"/>
  <c r="W160" i="23" a="1"/>
  <c r="W160" i="23" s="1"/>
  <c r="Y160" i="23" a="1"/>
  <c r="Y160" i="23" s="1"/>
  <c r="N161" i="23"/>
  <c r="O161" i="23" s="1"/>
  <c r="P161" i="23" s="1"/>
  <c r="Q161" i="23" s="1"/>
  <c r="R161" i="23" s="1"/>
  <c r="V161" i="23"/>
  <c r="Y160" i="39" l="1" a="1"/>
  <c r="Y160" i="39" s="1"/>
  <c r="X160" i="39" a="1"/>
  <c r="X160" i="39" s="1"/>
  <c r="W160" i="39" a="1"/>
  <c r="W160" i="39" s="1"/>
  <c r="V161" i="39"/>
  <c r="N161" i="39"/>
  <c r="O161" i="39" s="1"/>
  <c r="P161" i="39" s="1"/>
  <c r="Q161" i="39" s="1"/>
  <c r="R161" i="39" s="1"/>
  <c r="S159" i="38"/>
  <c r="V160" i="37"/>
  <c r="M161" i="37"/>
  <c r="X159" i="37" a="1"/>
  <c r="X159" i="37" s="1"/>
  <c r="W159" i="37" a="1"/>
  <c r="W159" i="37" s="1"/>
  <c r="Y159" i="37" a="1"/>
  <c r="Y159" i="37" s="1"/>
  <c r="Y164" i="36" a="1"/>
  <c r="Y164" i="36" s="1"/>
  <c r="X164" i="36" a="1"/>
  <c r="X164" i="36" s="1"/>
  <c r="W164" i="36" a="1"/>
  <c r="W164" i="36" s="1"/>
  <c r="V165" i="36"/>
  <c r="N165" i="36"/>
  <c r="O165" i="36" s="1"/>
  <c r="P165" i="36" s="1"/>
  <c r="Q165" i="36" s="1"/>
  <c r="R165" i="36" s="1"/>
  <c r="V164" i="35"/>
  <c r="M165" i="35"/>
  <c r="W163" i="35" a="1"/>
  <c r="W163" i="35" s="1"/>
  <c r="M165" i="34"/>
  <c r="V164" i="34"/>
  <c r="Y163" i="34" a="1"/>
  <c r="Y163" i="34" s="1"/>
  <c r="W163" i="34" a="1"/>
  <c r="W163" i="34" s="1"/>
  <c r="X163" i="34" a="1"/>
  <c r="X163" i="34" s="1"/>
  <c r="S157" i="33"/>
  <c r="X157" i="33" s="1" a="1"/>
  <c r="X157" i="33" s="1"/>
  <c r="Y156" i="32" a="1"/>
  <c r="Y156" i="32" s="1"/>
  <c r="X156" i="32" a="1"/>
  <c r="X156" i="32" s="1"/>
  <c r="W156" i="32" a="1"/>
  <c r="W156" i="32" s="1"/>
  <c r="N157" i="32"/>
  <c r="O157" i="32" s="1"/>
  <c r="P157" i="32" s="1"/>
  <c r="Q157" i="32" s="1"/>
  <c r="R157" i="32" s="1"/>
  <c r="V157" i="32"/>
  <c r="N159" i="31"/>
  <c r="O159" i="31" s="1"/>
  <c r="P159" i="31" s="1"/>
  <c r="Q159" i="31" s="1"/>
  <c r="R159" i="31" s="1"/>
  <c r="V159" i="31"/>
  <c r="W158" i="31" a="1"/>
  <c r="W158" i="31" s="1"/>
  <c r="Y158" i="31" a="1"/>
  <c r="Y158" i="31" s="1"/>
  <c r="X158" i="31" a="1"/>
  <c r="X158" i="31" s="1"/>
  <c r="Y160" i="30" a="1"/>
  <c r="Y160" i="30" s="1"/>
  <c r="X160" i="30" a="1"/>
  <c r="X160" i="30" s="1"/>
  <c r="W160" i="30" a="1"/>
  <c r="W160" i="30" s="1"/>
  <c r="V161" i="30"/>
  <c r="N161" i="30"/>
  <c r="O161" i="30" s="1"/>
  <c r="P161" i="30" s="1"/>
  <c r="Q161" i="30" s="1"/>
  <c r="R161" i="30" s="1"/>
  <c r="M159" i="29"/>
  <c r="V158" i="29"/>
  <c r="Y157" i="29" a="1"/>
  <c r="Y157" i="29" s="1"/>
  <c r="W157" i="29" a="1"/>
  <c r="W157" i="29" s="1"/>
  <c r="X163" i="28" a="1"/>
  <c r="X163" i="28" s="1"/>
  <c r="S163" i="28"/>
  <c r="N159" i="27"/>
  <c r="O159" i="27" s="1"/>
  <c r="P159" i="27" s="1"/>
  <c r="Q159" i="27" s="1"/>
  <c r="R159" i="27" s="1"/>
  <c r="V159" i="27"/>
  <c r="X158" i="27" a="1"/>
  <c r="X158" i="27" s="1"/>
  <c r="Y158" i="27" a="1"/>
  <c r="Y158" i="27" s="1"/>
  <c r="W158" i="27" a="1"/>
  <c r="W158" i="27" s="1"/>
  <c r="V159" i="26"/>
  <c r="N159" i="26"/>
  <c r="O159" i="26" s="1"/>
  <c r="P159" i="26" s="1"/>
  <c r="Q159" i="26" s="1"/>
  <c r="R159" i="26" s="1"/>
  <c r="X158" i="26" a="1"/>
  <c r="X158" i="26" s="1"/>
  <c r="Y158" i="26" a="1"/>
  <c r="Y158" i="26" s="1"/>
  <c r="W158" i="26" a="1"/>
  <c r="W158" i="26" s="1"/>
  <c r="S163" i="25"/>
  <c r="M167" i="24"/>
  <c r="V166" i="24"/>
  <c r="Y165" i="24" a="1"/>
  <c r="Y165" i="24" s="1"/>
  <c r="W165" i="24" a="1"/>
  <c r="W165" i="24" s="1"/>
  <c r="X165" i="24" a="1"/>
  <c r="X165" i="24" s="1"/>
  <c r="X161" i="23" a="1"/>
  <c r="X161" i="23" s="1"/>
  <c r="S161" i="23"/>
  <c r="S161" i="39" l="1"/>
  <c r="X161" i="39" a="1"/>
  <c r="X161" i="39" s="1"/>
  <c r="M161" i="38"/>
  <c r="V160" i="38"/>
  <c r="W159" i="38" a="1"/>
  <c r="W159" i="38" s="1"/>
  <c r="Y159" i="38" a="1"/>
  <c r="Y159" i="38" s="1"/>
  <c r="X159" i="38" a="1"/>
  <c r="X159" i="38" s="1"/>
  <c r="V161" i="37"/>
  <c r="N161" i="37"/>
  <c r="O161" i="37" s="1"/>
  <c r="P161" i="37" s="1"/>
  <c r="Q161" i="37" s="1"/>
  <c r="R161" i="37" s="1"/>
  <c r="X160" i="37" a="1"/>
  <c r="X160" i="37" s="1"/>
  <c r="Y160" i="37" a="1"/>
  <c r="Y160" i="37" s="1"/>
  <c r="W160" i="37" a="1"/>
  <c r="W160" i="37" s="1"/>
  <c r="S165" i="36"/>
  <c r="V165" i="35"/>
  <c r="N165" i="35"/>
  <c r="O165" i="35" s="1"/>
  <c r="P165" i="35" s="1"/>
  <c r="Q165" i="35" s="1"/>
  <c r="R165" i="35" s="1"/>
  <c r="Y164" i="35" a="1"/>
  <c r="Y164" i="35" s="1"/>
  <c r="X164" i="35" a="1"/>
  <c r="X164" i="35" s="1"/>
  <c r="W164" i="35" a="1"/>
  <c r="W164" i="35" s="1"/>
  <c r="Y164" i="34" a="1"/>
  <c r="Y164" i="34" s="1"/>
  <c r="W164" i="34" a="1"/>
  <c r="W164" i="34" s="1"/>
  <c r="X164" i="34" a="1"/>
  <c r="X164" i="34" s="1"/>
  <c r="N165" i="34"/>
  <c r="O165" i="34" s="1"/>
  <c r="P165" i="34" s="1"/>
  <c r="Q165" i="34" s="1"/>
  <c r="R165" i="34" s="1"/>
  <c r="V165" i="34"/>
  <c r="M159" i="33"/>
  <c r="V158" i="33"/>
  <c r="Y157" i="33" a="1"/>
  <c r="Y157" i="33" s="1"/>
  <c r="W157" i="33" a="1"/>
  <c r="W157" i="33" s="1"/>
  <c r="S157" i="32"/>
  <c r="S159" i="31"/>
  <c r="Y159" i="31" a="1"/>
  <c r="Y159" i="31" s="1"/>
  <c r="S161" i="30"/>
  <c r="Y161" i="30" a="1"/>
  <c r="Y161" i="30" s="1"/>
  <c r="Y158" i="29" a="1"/>
  <c r="Y158" i="29" s="1"/>
  <c r="X158" i="29" a="1"/>
  <c r="X158" i="29" s="1"/>
  <c r="W158" i="29" a="1"/>
  <c r="W158" i="29" s="1"/>
  <c r="N159" i="29"/>
  <c r="O159" i="29" s="1"/>
  <c r="P159" i="29" s="1"/>
  <c r="Q159" i="29" s="1"/>
  <c r="R159" i="29" s="1"/>
  <c r="V159" i="29"/>
  <c r="V164" i="28"/>
  <c r="M165" i="28"/>
  <c r="Y163" i="28" a="1"/>
  <c r="Y163" i="28" s="1"/>
  <c r="W163" i="28" a="1"/>
  <c r="W163" i="28" s="1"/>
  <c r="S159" i="27"/>
  <c r="S159" i="26"/>
  <c r="X159" i="26" a="1"/>
  <c r="X159" i="26" s="1"/>
  <c r="M165" i="25"/>
  <c r="V164" i="25"/>
  <c r="W163" i="25" a="1"/>
  <c r="W163" i="25" s="1"/>
  <c r="X163" i="25" a="1"/>
  <c r="X163" i="25" s="1"/>
  <c r="Y163" i="25" a="1"/>
  <c r="Y163" i="25" s="1"/>
  <c r="Y166" i="24" a="1"/>
  <c r="Y166" i="24" s="1"/>
  <c r="X166" i="24" a="1"/>
  <c r="X166" i="24" s="1"/>
  <c r="W166" i="24" a="1"/>
  <c r="W166" i="24" s="1"/>
  <c r="N167" i="24"/>
  <c r="O167" i="24" s="1"/>
  <c r="P167" i="24" s="1"/>
  <c r="Q167" i="24" s="1"/>
  <c r="R167" i="24" s="1"/>
  <c r="V167" i="24"/>
  <c r="V162" i="23"/>
  <c r="M163" i="23"/>
  <c r="W161" i="23" a="1"/>
  <c r="W161" i="23" s="1"/>
  <c r="Y161" i="23" a="1"/>
  <c r="Y161" i="23" s="1"/>
  <c r="V162" i="39" l="1"/>
  <c r="M163" i="39"/>
  <c r="W161" i="39" a="1"/>
  <c r="W161" i="39" s="1"/>
  <c r="Y161" i="39" a="1"/>
  <c r="Y161" i="39" s="1"/>
  <c r="Y160" i="38" a="1"/>
  <c r="Y160" i="38" s="1"/>
  <c r="X160" i="38" a="1"/>
  <c r="X160" i="38" s="1"/>
  <c r="W160" i="38" a="1"/>
  <c r="W160" i="38" s="1"/>
  <c r="V161" i="38"/>
  <c r="N161" i="38"/>
  <c r="O161" i="38" s="1"/>
  <c r="P161" i="38" s="1"/>
  <c r="Q161" i="38" s="1"/>
  <c r="R161" i="38" s="1"/>
  <c r="S161" i="37"/>
  <c r="X161" i="37" a="1"/>
  <c r="X161" i="37" s="1"/>
  <c r="Y161" i="37" a="1"/>
  <c r="Y161" i="37" s="1"/>
  <c r="V166" i="36"/>
  <c r="M167" i="36"/>
  <c r="X165" i="36" a="1"/>
  <c r="X165" i="36" s="1"/>
  <c r="Y165" i="36" a="1"/>
  <c r="Y165" i="36" s="1"/>
  <c r="W165" i="36" a="1"/>
  <c r="W165" i="36" s="1"/>
  <c r="S165" i="35"/>
  <c r="W165" i="35" a="1"/>
  <c r="W165" i="35" s="1"/>
  <c r="S165" i="34"/>
  <c r="W158" i="33" a="1"/>
  <c r="W158" i="33" s="1"/>
  <c r="X158" i="33" a="1"/>
  <c r="X158" i="33" s="1"/>
  <c r="Y158" i="33" a="1"/>
  <c r="Y158" i="33" s="1"/>
  <c r="N159" i="33"/>
  <c r="O159" i="33" s="1"/>
  <c r="P159" i="33" s="1"/>
  <c r="Q159" i="33" s="1"/>
  <c r="R159" i="33" s="1"/>
  <c r="V159" i="33"/>
  <c r="V158" i="32"/>
  <c r="M159" i="32"/>
  <c r="W157" i="32" a="1"/>
  <c r="W157" i="32" s="1"/>
  <c r="X157" i="32" a="1"/>
  <c r="X157" i="32" s="1"/>
  <c r="Y157" i="32" a="1"/>
  <c r="Y157" i="32" s="1"/>
  <c r="M161" i="31"/>
  <c r="V160" i="31"/>
  <c r="W159" i="31" a="1"/>
  <c r="W159" i="31" s="1"/>
  <c r="X159" i="31" a="1"/>
  <c r="X159" i="31" s="1"/>
  <c r="M163" i="30"/>
  <c r="V162" i="30"/>
  <c r="X161" i="30" a="1"/>
  <c r="X161" i="30" s="1"/>
  <c r="W161" i="30" a="1"/>
  <c r="W161" i="30" s="1"/>
  <c r="S159" i="29"/>
  <c r="X159" i="29" a="1"/>
  <c r="X159" i="29" s="1"/>
  <c r="N165" i="28"/>
  <c r="O165" i="28" s="1"/>
  <c r="P165" i="28" s="1"/>
  <c r="Q165" i="28" s="1"/>
  <c r="R165" i="28" s="1"/>
  <c r="V165" i="28"/>
  <c r="Y164" i="28" a="1"/>
  <c r="Y164" i="28" s="1"/>
  <c r="X164" i="28" a="1"/>
  <c r="X164" i="28" s="1"/>
  <c r="W164" i="28" a="1"/>
  <c r="W164" i="28" s="1"/>
  <c r="V160" i="27"/>
  <c r="M161" i="27"/>
  <c r="W159" i="27" a="1"/>
  <c r="W159" i="27" s="1"/>
  <c r="X159" i="27" a="1"/>
  <c r="X159" i="27" s="1"/>
  <c r="Y159" i="27" a="1"/>
  <c r="Y159" i="27" s="1"/>
  <c r="M161" i="26"/>
  <c r="V160" i="26"/>
  <c r="W159" i="26" a="1"/>
  <c r="W159" i="26" s="1"/>
  <c r="Y159" i="26" a="1"/>
  <c r="Y159" i="26" s="1"/>
  <c r="X164" i="25" a="1"/>
  <c r="X164" i="25" s="1"/>
  <c r="Y164" i="25" a="1"/>
  <c r="Y164" i="25" s="1"/>
  <c r="W164" i="25" a="1"/>
  <c r="W164" i="25" s="1"/>
  <c r="N165" i="25"/>
  <c r="O165" i="25" s="1"/>
  <c r="P165" i="25" s="1"/>
  <c r="Q165" i="25" s="1"/>
  <c r="R165" i="25" s="1"/>
  <c r="V165" i="25"/>
  <c r="S167" i="24"/>
  <c r="X167" i="24" a="1"/>
  <c r="X167" i="24" s="1"/>
  <c r="W167" i="24" a="1"/>
  <c r="W167" i="24" s="1"/>
  <c r="N163" i="23"/>
  <c r="O163" i="23" s="1"/>
  <c r="P163" i="23" s="1"/>
  <c r="Q163" i="23" s="1"/>
  <c r="R163" i="23" s="1"/>
  <c r="V163" i="23"/>
  <c r="Y162" i="23" a="1"/>
  <c r="Y162" i="23" s="1"/>
  <c r="X162" i="23" a="1"/>
  <c r="X162" i="23" s="1"/>
  <c r="W162" i="23" a="1"/>
  <c r="W162" i="23" s="1"/>
  <c r="N163" i="39" l="1"/>
  <c r="O163" i="39" s="1"/>
  <c r="P163" i="39" s="1"/>
  <c r="Q163" i="39" s="1"/>
  <c r="R163" i="39" s="1"/>
  <c r="V163" i="39"/>
  <c r="W162" i="39" a="1"/>
  <c r="W162" i="39" s="1"/>
  <c r="Y162" i="39" a="1"/>
  <c r="Y162" i="39" s="1"/>
  <c r="X162" i="39" a="1"/>
  <c r="X162" i="39" s="1"/>
  <c r="S161" i="38"/>
  <c r="W161" i="38" a="1"/>
  <c r="W161" i="38" s="1"/>
  <c r="Y161" i="38" a="1"/>
  <c r="Y161" i="38" s="1"/>
  <c r="M163" i="37"/>
  <c r="V162" i="37"/>
  <c r="W161" i="37" a="1"/>
  <c r="W161" i="37" s="1"/>
  <c r="N167" i="36"/>
  <c r="O167" i="36" s="1"/>
  <c r="P167" i="36" s="1"/>
  <c r="Q167" i="36" s="1"/>
  <c r="R167" i="36" s="1"/>
  <c r="V167" i="36"/>
  <c r="W166" i="36" a="1"/>
  <c r="W166" i="36" s="1"/>
  <c r="Y166" i="36" a="1"/>
  <c r="Y166" i="36" s="1"/>
  <c r="X166" i="36" a="1"/>
  <c r="X166" i="36" s="1"/>
  <c r="M167" i="35"/>
  <c r="V166" i="35"/>
  <c r="X165" i="35" a="1"/>
  <c r="X165" i="35" s="1"/>
  <c r="Y165" i="35" a="1"/>
  <c r="Y165" i="35" s="1"/>
  <c r="V166" i="34"/>
  <c r="M167" i="34"/>
  <c r="W165" i="34" a="1"/>
  <c r="W165" i="34" s="1"/>
  <c r="Y165" i="34" a="1"/>
  <c r="Y165" i="34" s="1"/>
  <c r="X165" i="34" a="1"/>
  <c r="X165" i="34" s="1"/>
  <c r="Y159" i="33" a="1"/>
  <c r="Y159" i="33" s="1"/>
  <c r="S159" i="33"/>
  <c r="X159" i="33" a="1"/>
  <c r="X159" i="33" s="1"/>
  <c r="N159" i="32"/>
  <c r="O159" i="32" s="1"/>
  <c r="P159" i="32" s="1"/>
  <c r="Q159" i="32" s="1"/>
  <c r="R159" i="32" s="1"/>
  <c r="V159" i="32"/>
  <c r="Y158" i="32" a="1"/>
  <c r="Y158" i="32" s="1"/>
  <c r="X158" i="32" a="1"/>
  <c r="X158" i="32" s="1"/>
  <c r="W158" i="32" a="1"/>
  <c r="W158" i="32" s="1"/>
  <c r="Y160" i="31" a="1"/>
  <c r="Y160" i="31" s="1"/>
  <c r="X160" i="31" a="1"/>
  <c r="X160" i="31" s="1"/>
  <c r="W160" i="31" a="1"/>
  <c r="W160" i="31" s="1"/>
  <c r="N161" i="31"/>
  <c r="O161" i="31" s="1"/>
  <c r="P161" i="31" s="1"/>
  <c r="Q161" i="31" s="1"/>
  <c r="R161" i="31" s="1"/>
  <c r="V161" i="31"/>
  <c r="Y162" i="30" a="1"/>
  <c r="Y162" i="30" s="1"/>
  <c r="X162" i="30" a="1"/>
  <c r="X162" i="30" s="1"/>
  <c r="W162" i="30" a="1"/>
  <c r="W162" i="30" s="1"/>
  <c r="V163" i="30"/>
  <c r="N163" i="30"/>
  <c r="O163" i="30" s="1"/>
  <c r="P163" i="30" s="1"/>
  <c r="Q163" i="30" s="1"/>
  <c r="R163" i="30" s="1"/>
  <c r="V160" i="29"/>
  <c r="M161" i="29"/>
  <c r="W159" i="29" a="1"/>
  <c r="W159" i="29" s="1"/>
  <c r="Y159" i="29" a="1"/>
  <c r="Y159" i="29" s="1"/>
  <c r="X165" i="28" a="1"/>
  <c r="X165" i="28" s="1"/>
  <c r="S165" i="28"/>
  <c r="N161" i="27"/>
  <c r="O161" i="27" s="1"/>
  <c r="P161" i="27" s="1"/>
  <c r="Q161" i="27" s="1"/>
  <c r="R161" i="27" s="1"/>
  <c r="V161" i="27"/>
  <c r="Y160" i="27" a="1"/>
  <c r="Y160" i="27" s="1"/>
  <c r="W160" i="27" a="1"/>
  <c r="W160" i="27" s="1"/>
  <c r="X160" i="27" a="1"/>
  <c r="X160" i="27" s="1"/>
  <c r="Y160" i="26" a="1"/>
  <c r="Y160" i="26" s="1"/>
  <c r="W160" i="26" a="1"/>
  <c r="W160" i="26" s="1"/>
  <c r="X160" i="26" a="1"/>
  <c r="X160" i="26" s="1"/>
  <c r="N161" i="26"/>
  <c r="O161" i="26" s="1"/>
  <c r="P161" i="26" s="1"/>
  <c r="Q161" i="26" s="1"/>
  <c r="R161" i="26" s="1"/>
  <c r="V161" i="26"/>
  <c r="S165" i="25"/>
  <c r="X165" i="25" a="1"/>
  <c r="X165" i="25" s="1"/>
  <c r="Y165" i="25" a="1"/>
  <c r="Y165" i="25" s="1"/>
  <c r="V168" i="24"/>
  <c r="M169" i="24"/>
  <c r="Y167" i="24" a="1"/>
  <c r="Y167" i="24" s="1"/>
  <c r="S163" i="23"/>
  <c r="W163" i="23" s="1" a="1"/>
  <c r="W163" i="23" s="1"/>
  <c r="Y163" i="23" a="1"/>
  <c r="Y163" i="23" s="1"/>
  <c r="S163" i="39" l="1"/>
  <c r="M163" i="38"/>
  <c r="V162" i="38"/>
  <c r="X161" i="38" a="1"/>
  <c r="X161" i="38" s="1"/>
  <c r="Y162" i="37" a="1"/>
  <c r="Y162" i="37" s="1"/>
  <c r="W162" i="37" a="1"/>
  <c r="W162" i="37" s="1"/>
  <c r="X162" i="37" a="1"/>
  <c r="X162" i="37" s="1"/>
  <c r="N163" i="37"/>
  <c r="O163" i="37" s="1"/>
  <c r="P163" i="37" s="1"/>
  <c r="Q163" i="37" s="1"/>
  <c r="R163" i="37" s="1"/>
  <c r="V163" i="37"/>
  <c r="S167" i="36"/>
  <c r="Y166" i="35" a="1"/>
  <c r="Y166" i="35" s="1"/>
  <c r="X166" i="35" a="1"/>
  <c r="X166" i="35" s="1"/>
  <c r="W166" i="35" a="1"/>
  <c r="W166" i="35" s="1"/>
  <c r="V167" i="35"/>
  <c r="N167" i="35"/>
  <c r="O167" i="35" s="1"/>
  <c r="P167" i="35" s="1"/>
  <c r="Q167" i="35" s="1"/>
  <c r="R167" i="35" s="1"/>
  <c r="N167" i="34"/>
  <c r="O167" i="34" s="1"/>
  <c r="P167" i="34" s="1"/>
  <c r="Q167" i="34" s="1"/>
  <c r="R167" i="34" s="1"/>
  <c r="V167" i="34"/>
  <c r="Y166" i="34" a="1"/>
  <c r="Y166" i="34" s="1"/>
  <c r="X166" i="34" a="1"/>
  <c r="X166" i="34" s="1"/>
  <c r="W166" i="34" a="1"/>
  <c r="W166" i="34" s="1"/>
  <c r="M161" i="33"/>
  <c r="V160" i="33"/>
  <c r="W159" i="33" a="1"/>
  <c r="W159" i="33" s="1"/>
  <c r="X159" i="32" a="1"/>
  <c r="X159" i="32" s="1"/>
  <c r="S159" i="32"/>
  <c r="X161" i="31" a="1"/>
  <c r="X161" i="31" s="1"/>
  <c r="S161" i="31"/>
  <c r="S163" i="30"/>
  <c r="X163" i="30" a="1"/>
  <c r="X163" i="30" s="1"/>
  <c r="Y163" i="30" a="1"/>
  <c r="Y163" i="30" s="1"/>
  <c r="V161" i="29"/>
  <c r="N161" i="29"/>
  <c r="O161" i="29" s="1"/>
  <c r="P161" i="29" s="1"/>
  <c r="Q161" i="29" s="1"/>
  <c r="R161" i="29" s="1"/>
  <c r="Y160" i="29" a="1"/>
  <c r="Y160" i="29" s="1"/>
  <c r="X160" i="29" a="1"/>
  <c r="X160" i="29" s="1"/>
  <c r="W160" i="29" a="1"/>
  <c r="W160" i="29" s="1"/>
  <c r="M167" i="28"/>
  <c r="V166" i="28"/>
  <c r="W165" i="28" a="1"/>
  <c r="W165" i="28" s="1"/>
  <c r="Y165" i="28" a="1"/>
  <c r="Y165" i="28" s="1"/>
  <c r="X161" i="27" a="1"/>
  <c r="X161" i="27" s="1"/>
  <c r="S161" i="27"/>
  <c r="S161" i="26"/>
  <c r="V166" i="25"/>
  <c r="M167" i="25"/>
  <c r="W165" i="25" a="1"/>
  <c r="W165" i="25" s="1"/>
  <c r="N169" i="24"/>
  <c r="O169" i="24" s="1"/>
  <c r="P169" i="24" s="1"/>
  <c r="Q169" i="24" s="1"/>
  <c r="R169" i="24" s="1"/>
  <c r="V169" i="24"/>
  <c r="X168" i="24" a="1"/>
  <c r="X168" i="24" s="1"/>
  <c r="W168" i="24" a="1"/>
  <c r="W168" i="24" s="1"/>
  <c r="Y168" i="24" a="1"/>
  <c r="Y168" i="24" s="1"/>
  <c r="V164" i="23"/>
  <c r="M165" i="23"/>
  <c r="X163" i="23" a="1"/>
  <c r="X163" i="23" s="1"/>
  <c r="M165" i="39" l="1"/>
  <c r="V164" i="39"/>
  <c r="W163" i="39" a="1"/>
  <c r="W163" i="39" s="1"/>
  <c r="X163" i="39" a="1"/>
  <c r="X163" i="39" s="1"/>
  <c r="Y163" i="39" a="1"/>
  <c r="Y163" i="39" s="1"/>
  <c r="Y162" i="38" a="1"/>
  <c r="Y162" i="38" s="1"/>
  <c r="W162" i="38" a="1"/>
  <c r="W162" i="38" s="1"/>
  <c r="X162" i="38" a="1"/>
  <c r="X162" i="38" s="1"/>
  <c r="V163" i="38"/>
  <c r="N163" i="38"/>
  <c r="O163" i="38" s="1"/>
  <c r="P163" i="38" s="1"/>
  <c r="Q163" i="38" s="1"/>
  <c r="R163" i="38" s="1"/>
  <c r="S163" i="37"/>
  <c r="X163" i="37" a="1"/>
  <c r="X163" i="37" s="1"/>
  <c r="V168" i="36"/>
  <c r="M169" i="36"/>
  <c r="Y167" i="36" a="1"/>
  <c r="Y167" i="36" s="1"/>
  <c r="X167" i="36" a="1"/>
  <c r="X167" i="36" s="1"/>
  <c r="W167" i="36" a="1"/>
  <c r="W167" i="36" s="1"/>
  <c r="S167" i="35"/>
  <c r="S167" i="34"/>
  <c r="X167" i="34" a="1"/>
  <c r="X167" i="34" s="1"/>
  <c r="W160" i="33" a="1"/>
  <c r="W160" i="33" s="1"/>
  <c r="Y160" i="33" a="1"/>
  <c r="Y160" i="33" s="1"/>
  <c r="X160" i="33" a="1"/>
  <c r="X160" i="33" s="1"/>
  <c r="N161" i="33"/>
  <c r="O161" i="33" s="1"/>
  <c r="P161" i="33" s="1"/>
  <c r="Q161" i="33" s="1"/>
  <c r="R161" i="33" s="1"/>
  <c r="V161" i="33"/>
  <c r="M161" i="32"/>
  <c r="V160" i="32"/>
  <c r="W159" i="32" a="1"/>
  <c r="W159" i="32" s="1"/>
  <c r="Y159" i="32" a="1"/>
  <c r="Y159" i="32" s="1"/>
  <c r="M163" i="31"/>
  <c r="V162" i="31"/>
  <c r="W161" i="31" a="1"/>
  <c r="W161" i="31" s="1"/>
  <c r="Y161" i="31" a="1"/>
  <c r="Y161" i="31" s="1"/>
  <c r="V164" i="30"/>
  <c r="M165" i="30"/>
  <c r="W163" i="30" a="1"/>
  <c r="W163" i="30" s="1"/>
  <c r="S161" i="29"/>
  <c r="W166" i="28" a="1"/>
  <c r="W166" i="28" s="1"/>
  <c r="X166" i="28" a="1"/>
  <c r="X166" i="28" s="1"/>
  <c r="Y166" i="28" a="1"/>
  <c r="Y166" i="28" s="1"/>
  <c r="V167" i="28"/>
  <c r="N167" i="28"/>
  <c r="O167" i="28" s="1"/>
  <c r="P167" i="28" s="1"/>
  <c r="Q167" i="28" s="1"/>
  <c r="R167" i="28" s="1"/>
  <c r="M163" i="27"/>
  <c r="V162" i="27"/>
  <c r="Y161" i="27" a="1"/>
  <c r="Y161" i="27" s="1"/>
  <c r="W161" i="27" a="1"/>
  <c r="W161" i="27" s="1"/>
  <c r="V162" i="26"/>
  <c r="M163" i="26"/>
  <c r="W161" i="26" a="1"/>
  <c r="W161" i="26" s="1"/>
  <c r="Y161" i="26" a="1"/>
  <c r="Y161" i="26" s="1"/>
  <c r="X161" i="26" a="1"/>
  <c r="X161" i="26" s="1"/>
  <c r="V167" i="25"/>
  <c r="N167" i="25"/>
  <c r="O167" i="25" s="1"/>
  <c r="P167" i="25" s="1"/>
  <c r="Q167" i="25" s="1"/>
  <c r="R167" i="25" s="1"/>
  <c r="Y166" i="25" a="1"/>
  <c r="Y166" i="25" s="1"/>
  <c r="X166" i="25" a="1"/>
  <c r="X166" i="25" s="1"/>
  <c r="W166" i="25" a="1"/>
  <c r="W166" i="25" s="1"/>
  <c r="S169" i="24"/>
  <c r="X169" i="24" a="1"/>
  <c r="X169" i="24" s="1"/>
  <c r="N165" i="23"/>
  <c r="O165" i="23" s="1"/>
  <c r="P165" i="23" s="1"/>
  <c r="Q165" i="23" s="1"/>
  <c r="R165" i="23" s="1"/>
  <c r="V165" i="23"/>
  <c r="X164" i="23" a="1"/>
  <c r="X164" i="23" s="1"/>
  <c r="W164" i="23" a="1"/>
  <c r="W164" i="23" s="1"/>
  <c r="Y164" i="23" a="1"/>
  <c r="Y164" i="23" s="1"/>
  <c r="X164" i="39" l="1" a="1"/>
  <c r="X164" i="39" s="1"/>
  <c r="Y164" i="39" a="1"/>
  <c r="Y164" i="39" s="1"/>
  <c r="W164" i="39" a="1"/>
  <c r="W164" i="39" s="1"/>
  <c r="N165" i="39"/>
  <c r="O165" i="39" s="1"/>
  <c r="P165" i="39" s="1"/>
  <c r="Q165" i="39" s="1"/>
  <c r="R165" i="39" s="1"/>
  <c r="V165" i="39"/>
  <c r="S163" i="38"/>
  <c r="M165" i="37"/>
  <c r="V164" i="37"/>
  <c r="W163" i="37" a="1"/>
  <c r="W163" i="37" s="1"/>
  <c r="Y163" i="37" a="1"/>
  <c r="Y163" i="37" s="1"/>
  <c r="N169" i="36"/>
  <c r="O169" i="36" s="1"/>
  <c r="P169" i="36" s="1"/>
  <c r="Q169" i="36" s="1"/>
  <c r="R169" i="36" s="1"/>
  <c r="V169" i="36"/>
  <c r="W168" i="36" a="1"/>
  <c r="W168" i="36" s="1"/>
  <c r="Y168" i="36" a="1"/>
  <c r="Y168" i="36" s="1"/>
  <c r="X168" i="36" a="1"/>
  <c r="X168" i="36" s="1"/>
  <c r="V168" i="35"/>
  <c r="M169" i="35"/>
  <c r="Y167" i="35" a="1"/>
  <c r="Y167" i="35" s="1"/>
  <c r="W167" i="35" a="1"/>
  <c r="W167" i="35" s="1"/>
  <c r="X167" i="35" a="1"/>
  <c r="X167" i="35" s="1"/>
  <c r="V168" i="34"/>
  <c r="M169" i="34"/>
  <c r="Y167" i="34" a="1"/>
  <c r="Y167" i="34" s="1"/>
  <c r="W167" i="34" a="1"/>
  <c r="W167" i="34" s="1"/>
  <c r="S161" i="33"/>
  <c r="X160" i="32" a="1"/>
  <c r="X160" i="32" s="1"/>
  <c r="Y160" i="32" a="1"/>
  <c r="Y160" i="32" s="1"/>
  <c r="W160" i="32" a="1"/>
  <c r="W160" i="32" s="1"/>
  <c r="V161" i="32"/>
  <c r="N161" i="32"/>
  <c r="O161" i="32" s="1"/>
  <c r="P161" i="32" s="1"/>
  <c r="Q161" i="32" s="1"/>
  <c r="R161" i="32" s="1"/>
  <c r="Y162" i="31" a="1"/>
  <c r="Y162" i="31" s="1"/>
  <c r="X162" i="31" a="1"/>
  <c r="X162" i="31" s="1"/>
  <c r="W162" i="31" a="1"/>
  <c r="W162" i="31" s="1"/>
  <c r="N163" i="31"/>
  <c r="O163" i="31" s="1"/>
  <c r="P163" i="31" s="1"/>
  <c r="Q163" i="31" s="1"/>
  <c r="R163" i="31" s="1"/>
  <c r="V163" i="31"/>
  <c r="N165" i="30"/>
  <c r="O165" i="30" s="1"/>
  <c r="P165" i="30" s="1"/>
  <c r="Q165" i="30" s="1"/>
  <c r="R165" i="30" s="1"/>
  <c r="V165" i="30"/>
  <c r="Y164" i="30" a="1"/>
  <c r="Y164" i="30" s="1"/>
  <c r="X164" i="30" a="1"/>
  <c r="X164" i="30" s="1"/>
  <c r="W164" i="30" a="1"/>
  <c r="W164" i="30" s="1"/>
  <c r="V162" i="29"/>
  <c r="M163" i="29"/>
  <c r="Y161" i="29" a="1"/>
  <c r="Y161" i="29" s="1"/>
  <c r="W161" i="29" a="1"/>
  <c r="W161" i="29" s="1"/>
  <c r="X161" i="29" a="1"/>
  <c r="X161" i="29" s="1"/>
  <c r="S167" i="28"/>
  <c r="X167" i="28" a="1"/>
  <c r="X167" i="28" s="1"/>
  <c r="W167" i="28" a="1"/>
  <c r="W167" i="28" s="1"/>
  <c r="Y162" i="27" a="1"/>
  <c r="Y162" i="27" s="1"/>
  <c r="X162" i="27" a="1"/>
  <c r="X162" i="27" s="1"/>
  <c r="W162" i="27" a="1"/>
  <c r="W162" i="27" s="1"/>
  <c r="V163" i="27"/>
  <c r="N163" i="27"/>
  <c r="O163" i="27" s="1"/>
  <c r="P163" i="27" s="1"/>
  <c r="Q163" i="27" s="1"/>
  <c r="R163" i="27" s="1"/>
  <c r="N163" i="26"/>
  <c r="O163" i="26" s="1"/>
  <c r="P163" i="26" s="1"/>
  <c r="Q163" i="26" s="1"/>
  <c r="R163" i="26" s="1"/>
  <c r="V163" i="26"/>
  <c r="X162" i="26" a="1"/>
  <c r="X162" i="26" s="1"/>
  <c r="Y162" i="26" a="1"/>
  <c r="Y162" i="26" s="1"/>
  <c r="W162" i="26" a="1"/>
  <c r="W162" i="26" s="1"/>
  <c r="S167" i="25"/>
  <c r="M171" i="24"/>
  <c r="V170" i="24"/>
  <c r="Y169" i="24" a="1"/>
  <c r="Y169" i="24" s="1"/>
  <c r="W169" i="24" a="1"/>
  <c r="W169" i="24" s="1"/>
  <c r="S165" i="23"/>
  <c r="Y165" i="23" a="1"/>
  <c r="Y165" i="23" s="1"/>
  <c r="W165" i="23" a="1"/>
  <c r="W165" i="23" s="1"/>
  <c r="S165" i="39" l="1"/>
  <c r="V164" i="38"/>
  <c r="M165" i="38"/>
  <c r="X163" i="38" a="1"/>
  <c r="X163" i="38" s="1"/>
  <c r="W163" i="38" a="1"/>
  <c r="W163" i="38" s="1"/>
  <c r="Y163" i="38" a="1"/>
  <c r="Y163" i="38" s="1"/>
  <c r="X164" i="37" a="1"/>
  <c r="X164" i="37" s="1"/>
  <c r="W164" i="37" a="1"/>
  <c r="W164" i="37" s="1"/>
  <c r="Y164" i="37" a="1"/>
  <c r="Y164" i="37" s="1"/>
  <c r="N165" i="37"/>
  <c r="O165" i="37" s="1"/>
  <c r="P165" i="37" s="1"/>
  <c r="Q165" i="37" s="1"/>
  <c r="R165" i="37" s="1"/>
  <c r="V165" i="37"/>
  <c r="S169" i="36"/>
  <c r="V169" i="35"/>
  <c r="N169" i="35"/>
  <c r="O169" i="35" s="1"/>
  <c r="P169" i="35" s="1"/>
  <c r="Q169" i="35" s="1"/>
  <c r="R169" i="35" s="1"/>
  <c r="Y168" i="35" a="1"/>
  <c r="Y168" i="35" s="1"/>
  <c r="X168" i="35" a="1"/>
  <c r="X168" i="35" s="1"/>
  <c r="W168" i="35" a="1"/>
  <c r="W168" i="35" s="1"/>
  <c r="N169" i="34"/>
  <c r="O169" i="34" s="1"/>
  <c r="P169" i="34" s="1"/>
  <c r="Q169" i="34" s="1"/>
  <c r="R169" i="34" s="1"/>
  <c r="V169" i="34"/>
  <c r="X168" i="34" a="1"/>
  <c r="X168" i="34" s="1"/>
  <c r="Y168" i="34" a="1"/>
  <c r="Y168" i="34" s="1"/>
  <c r="W168" i="34" a="1"/>
  <c r="W168" i="34" s="1"/>
  <c r="V162" i="33"/>
  <c r="M163" i="33"/>
  <c r="W161" i="33" a="1"/>
  <c r="W161" i="33" s="1"/>
  <c r="Y161" i="33" a="1"/>
  <c r="Y161" i="33" s="1"/>
  <c r="X161" i="33" a="1"/>
  <c r="X161" i="33" s="1"/>
  <c r="S161" i="32"/>
  <c r="S163" i="31"/>
  <c r="S165" i="30"/>
  <c r="X165" i="30" a="1"/>
  <c r="X165" i="30" s="1"/>
  <c r="V163" i="29"/>
  <c r="N163" i="29"/>
  <c r="O163" i="29" s="1"/>
  <c r="P163" i="29" s="1"/>
  <c r="Q163" i="29" s="1"/>
  <c r="R163" i="29" s="1"/>
  <c r="W162" i="29" a="1"/>
  <c r="W162" i="29" s="1"/>
  <c r="Y162" i="29" a="1"/>
  <c r="Y162" i="29" s="1"/>
  <c r="X162" i="29" a="1"/>
  <c r="X162" i="29" s="1"/>
  <c r="V168" i="28"/>
  <c r="M169" i="28"/>
  <c r="Y167" i="28" a="1"/>
  <c r="Y167" i="28" s="1"/>
  <c r="S163" i="27"/>
  <c r="X163" i="27" a="1"/>
  <c r="X163" i="27" s="1"/>
  <c r="Y163" i="27" a="1"/>
  <c r="Y163" i="27" s="1"/>
  <c r="S163" i="26"/>
  <c r="X163" i="26" a="1"/>
  <c r="X163" i="26" s="1"/>
  <c r="Y163" i="26" a="1"/>
  <c r="Y163" i="26" s="1"/>
  <c r="V168" i="25"/>
  <c r="M169" i="25"/>
  <c r="X167" i="25" a="1"/>
  <c r="X167" i="25" s="1"/>
  <c r="Y167" i="25" a="1"/>
  <c r="Y167" i="25" s="1"/>
  <c r="W167" i="25" a="1"/>
  <c r="W167" i="25" s="1"/>
  <c r="W170" i="24" a="1"/>
  <c r="W170" i="24" s="1"/>
  <c r="X170" i="24" a="1"/>
  <c r="X170" i="24" s="1"/>
  <c r="Y170" i="24" a="1"/>
  <c r="Y170" i="24" s="1"/>
  <c r="V171" i="24"/>
  <c r="N171" i="24"/>
  <c r="O171" i="24" s="1"/>
  <c r="P171" i="24" s="1"/>
  <c r="Q171" i="24" s="1"/>
  <c r="R171" i="24" s="1"/>
  <c r="V166" i="23"/>
  <c r="M167" i="23"/>
  <c r="X165" i="23" a="1"/>
  <c r="X165" i="23" s="1"/>
  <c r="V166" i="39" l="1"/>
  <c r="M167" i="39"/>
  <c r="Y165" i="39" a="1"/>
  <c r="Y165" i="39" s="1"/>
  <c r="W165" i="39" a="1"/>
  <c r="W165" i="39" s="1"/>
  <c r="X165" i="39" a="1"/>
  <c r="X165" i="39" s="1"/>
  <c r="N165" i="38"/>
  <c r="O165" i="38" s="1"/>
  <c r="P165" i="38" s="1"/>
  <c r="Q165" i="38" s="1"/>
  <c r="R165" i="38" s="1"/>
  <c r="V165" i="38"/>
  <c r="X164" i="38" a="1"/>
  <c r="X164" i="38" s="1"/>
  <c r="W164" i="38" a="1"/>
  <c r="W164" i="38" s="1"/>
  <c r="Y164" i="38" a="1"/>
  <c r="Y164" i="38" s="1"/>
  <c r="S165" i="37"/>
  <c r="V170" i="36"/>
  <c r="M171" i="36"/>
  <c r="Y169" i="36" a="1"/>
  <c r="Y169" i="36" s="1"/>
  <c r="W169" i="36" a="1"/>
  <c r="W169" i="36" s="1"/>
  <c r="X169" i="36" a="1"/>
  <c r="X169" i="36" s="1"/>
  <c r="S169" i="35"/>
  <c r="X169" i="35" a="1"/>
  <c r="X169" i="35" s="1"/>
  <c r="Y169" i="35" a="1"/>
  <c r="Y169" i="35" s="1"/>
  <c r="S169" i="34"/>
  <c r="X169" i="34" s="1" a="1"/>
  <c r="X169" i="34" s="1"/>
  <c r="V163" i="33"/>
  <c r="N163" i="33"/>
  <c r="O163" i="33" s="1"/>
  <c r="P163" i="33" s="1"/>
  <c r="Q163" i="33" s="1"/>
  <c r="R163" i="33" s="1"/>
  <c r="Y162" i="33" a="1"/>
  <c r="Y162" i="33" s="1"/>
  <c r="W162" i="33" a="1"/>
  <c r="W162" i="33" s="1"/>
  <c r="X162" i="33" a="1"/>
  <c r="X162" i="33" s="1"/>
  <c r="V162" i="32"/>
  <c r="M163" i="32"/>
  <c r="W161" i="32" a="1"/>
  <c r="W161" i="32" s="1"/>
  <c r="Y161" i="32" a="1"/>
  <c r="Y161" i="32" s="1"/>
  <c r="X161" i="32" a="1"/>
  <c r="X161" i="32" s="1"/>
  <c r="V164" i="31"/>
  <c r="M165" i="31"/>
  <c r="Y163" i="31" a="1"/>
  <c r="Y163" i="31" s="1"/>
  <c r="X163" i="31" a="1"/>
  <c r="X163" i="31" s="1"/>
  <c r="W163" i="31" a="1"/>
  <c r="W163" i="31" s="1"/>
  <c r="M167" i="30"/>
  <c r="V166" i="30"/>
  <c r="W165" i="30" a="1"/>
  <c r="W165" i="30" s="1"/>
  <c r="Y165" i="30" a="1"/>
  <c r="Y165" i="30" s="1"/>
  <c r="S163" i="29"/>
  <c r="V169" i="28"/>
  <c r="N169" i="28"/>
  <c r="O169" i="28" s="1"/>
  <c r="P169" i="28" s="1"/>
  <c r="Q169" i="28" s="1"/>
  <c r="R169" i="28" s="1"/>
  <c r="W168" i="28" a="1"/>
  <c r="W168" i="28" s="1"/>
  <c r="Y168" i="28" a="1"/>
  <c r="Y168" i="28" s="1"/>
  <c r="X168" i="28" a="1"/>
  <c r="X168" i="28" s="1"/>
  <c r="V164" i="27"/>
  <c r="M165" i="27"/>
  <c r="W163" i="27" a="1"/>
  <c r="W163" i="27" s="1"/>
  <c r="M165" i="26"/>
  <c r="V164" i="26"/>
  <c r="W163" i="26" a="1"/>
  <c r="W163" i="26" s="1"/>
  <c r="V169" i="25"/>
  <c r="N169" i="25"/>
  <c r="O169" i="25" s="1"/>
  <c r="P169" i="25" s="1"/>
  <c r="Q169" i="25" s="1"/>
  <c r="R169" i="25" s="1"/>
  <c r="X168" i="25" a="1"/>
  <c r="X168" i="25" s="1"/>
  <c r="W168" i="25" a="1"/>
  <c r="W168" i="25" s="1"/>
  <c r="Y168" i="25" a="1"/>
  <c r="Y168" i="25" s="1"/>
  <c r="S171" i="24"/>
  <c r="X171" i="24" a="1"/>
  <c r="X171" i="24" s="1"/>
  <c r="N167" i="23"/>
  <c r="O167" i="23" s="1"/>
  <c r="P167" i="23" s="1"/>
  <c r="Q167" i="23" s="1"/>
  <c r="R167" i="23" s="1"/>
  <c r="V167" i="23"/>
  <c r="Y166" i="23" a="1"/>
  <c r="Y166" i="23" s="1"/>
  <c r="X166" i="23" a="1"/>
  <c r="X166" i="23" s="1"/>
  <c r="W166" i="23" a="1"/>
  <c r="W166" i="23" s="1"/>
  <c r="N167" i="39" l="1"/>
  <c r="O167" i="39" s="1"/>
  <c r="P167" i="39" s="1"/>
  <c r="Q167" i="39" s="1"/>
  <c r="R167" i="39" s="1"/>
  <c r="V167" i="39"/>
  <c r="Y166" i="39" a="1"/>
  <c r="Y166" i="39" s="1"/>
  <c r="W166" i="39" a="1"/>
  <c r="W166" i="39" s="1"/>
  <c r="X166" i="39" a="1"/>
  <c r="X166" i="39" s="1"/>
  <c r="S165" i="38"/>
  <c r="X165" i="38" a="1"/>
  <c r="X165" i="38" s="1"/>
  <c r="M167" i="37"/>
  <c r="V166" i="37"/>
  <c r="Y165" i="37" a="1"/>
  <c r="Y165" i="37" s="1"/>
  <c r="W165" i="37" a="1"/>
  <c r="W165" i="37" s="1"/>
  <c r="X165" i="37" a="1"/>
  <c r="X165" i="37" s="1"/>
  <c r="N171" i="36"/>
  <c r="O171" i="36" s="1"/>
  <c r="P171" i="36" s="1"/>
  <c r="Q171" i="36" s="1"/>
  <c r="R171" i="36" s="1"/>
  <c r="V171" i="36"/>
  <c r="X170" i="36" a="1"/>
  <c r="X170" i="36" s="1"/>
  <c r="Y170" i="36" a="1"/>
  <c r="Y170" i="36" s="1"/>
  <c r="W170" i="36" a="1"/>
  <c r="W170" i="36" s="1"/>
  <c r="V170" i="35"/>
  <c r="M171" i="35"/>
  <c r="W169" i="35" a="1"/>
  <c r="W169" i="35" s="1"/>
  <c r="V170" i="34"/>
  <c r="M171" i="34"/>
  <c r="W169" i="34" a="1"/>
  <c r="W169" i="34" s="1"/>
  <c r="Y169" i="34" a="1"/>
  <c r="Y169" i="34" s="1"/>
  <c r="S163" i="33"/>
  <c r="Y163" i="33" a="1"/>
  <c r="Y163" i="33" s="1"/>
  <c r="N163" i="32"/>
  <c r="O163" i="32" s="1"/>
  <c r="P163" i="32" s="1"/>
  <c r="Q163" i="32" s="1"/>
  <c r="R163" i="32" s="1"/>
  <c r="V163" i="32"/>
  <c r="Y162" i="32" a="1"/>
  <c r="Y162" i="32" s="1"/>
  <c r="X162" i="32" a="1"/>
  <c r="X162" i="32" s="1"/>
  <c r="W162" i="32" a="1"/>
  <c r="W162" i="32" s="1"/>
  <c r="N165" i="31"/>
  <c r="O165" i="31" s="1"/>
  <c r="P165" i="31" s="1"/>
  <c r="Q165" i="31" s="1"/>
  <c r="R165" i="31" s="1"/>
  <c r="V165" i="31"/>
  <c r="Y164" i="31" a="1"/>
  <c r="Y164" i="31" s="1"/>
  <c r="X164" i="31" a="1"/>
  <c r="X164" i="31" s="1"/>
  <c r="W164" i="31" a="1"/>
  <c r="W164" i="31" s="1"/>
  <c r="Y166" i="30" a="1"/>
  <c r="Y166" i="30" s="1"/>
  <c r="X166" i="30" a="1"/>
  <c r="X166" i="30" s="1"/>
  <c r="W166" i="30" a="1"/>
  <c r="W166" i="30" s="1"/>
  <c r="N167" i="30"/>
  <c r="O167" i="30" s="1"/>
  <c r="P167" i="30" s="1"/>
  <c r="Q167" i="30" s="1"/>
  <c r="R167" i="30" s="1"/>
  <c r="V167" i="30"/>
  <c r="V164" i="29"/>
  <c r="M165" i="29"/>
  <c r="X163" i="29" a="1"/>
  <c r="X163" i="29" s="1"/>
  <c r="Y163" i="29" a="1"/>
  <c r="Y163" i="29" s="1"/>
  <c r="W163" i="29" a="1"/>
  <c r="W163" i="29" s="1"/>
  <c r="S169" i="28"/>
  <c r="X169" i="28" a="1"/>
  <c r="X169" i="28" s="1"/>
  <c r="W169" i="28" a="1"/>
  <c r="W169" i="28" s="1"/>
  <c r="V165" i="27"/>
  <c r="N165" i="27"/>
  <c r="O165" i="27" s="1"/>
  <c r="P165" i="27" s="1"/>
  <c r="Q165" i="27" s="1"/>
  <c r="R165" i="27" s="1"/>
  <c r="Y164" i="27" a="1"/>
  <c r="Y164" i="27" s="1"/>
  <c r="X164" i="27" a="1"/>
  <c r="X164" i="27" s="1"/>
  <c r="W164" i="27" a="1"/>
  <c r="W164" i="27" s="1"/>
  <c r="W164" i="26" a="1"/>
  <c r="W164" i="26" s="1"/>
  <c r="Y164" i="26" a="1"/>
  <c r="Y164" i="26" s="1"/>
  <c r="X164" i="26" a="1"/>
  <c r="X164" i="26" s="1"/>
  <c r="V165" i="26"/>
  <c r="N165" i="26"/>
  <c r="O165" i="26" s="1"/>
  <c r="P165" i="26" s="1"/>
  <c r="Q165" i="26" s="1"/>
  <c r="R165" i="26" s="1"/>
  <c r="S169" i="25"/>
  <c r="X169" i="25" s="1" a="1"/>
  <c r="X169" i="25" s="1"/>
  <c r="M173" i="24"/>
  <c r="V172" i="24"/>
  <c r="W171" i="24" a="1"/>
  <c r="W171" i="24" s="1"/>
  <c r="Y171" i="24" a="1"/>
  <c r="Y171" i="24" s="1"/>
  <c r="S167" i="23"/>
  <c r="X167" i="23" a="1"/>
  <c r="X167" i="23" s="1"/>
  <c r="S167" i="39" l="1"/>
  <c r="X167" i="39" a="1"/>
  <c r="X167" i="39" s="1"/>
  <c r="W167" i="39" a="1"/>
  <c r="W167" i="39" s="1"/>
  <c r="M167" i="38"/>
  <c r="V166" i="38"/>
  <c r="Y165" i="38" a="1"/>
  <c r="Y165" i="38" s="1"/>
  <c r="W165" i="38" a="1"/>
  <c r="W165" i="38" s="1"/>
  <c r="W166" i="37" a="1"/>
  <c r="W166" i="37" s="1"/>
  <c r="X166" i="37" a="1"/>
  <c r="X166" i="37" s="1"/>
  <c r="Y166" i="37" a="1"/>
  <c r="Y166" i="37" s="1"/>
  <c r="V167" i="37"/>
  <c r="N167" i="37"/>
  <c r="O167" i="37" s="1"/>
  <c r="P167" i="37" s="1"/>
  <c r="Q167" i="37" s="1"/>
  <c r="R167" i="37" s="1"/>
  <c r="S171" i="36"/>
  <c r="Y171" i="36" a="1"/>
  <c r="Y171" i="36" s="1"/>
  <c r="N171" i="35"/>
  <c r="O171" i="35" s="1"/>
  <c r="P171" i="35" s="1"/>
  <c r="Q171" i="35" s="1"/>
  <c r="R171" i="35" s="1"/>
  <c r="V171" i="35"/>
  <c r="Y170" i="35" a="1"/>
  <c r="Y170" i="35" s="1"/>
  <c r="X170" i="35" a="1"/>
  <c r="X170" i="35" s="1"/>
  <c r="W170" i="35" a="1"/>
  <c r="W170" i="35" s="1"/>
  <c r="V171" i="34"/>
  <c r="N171" i="34"/>
  <c r="O171" i="34" s="1"/>
  <c r="P171" i="34" s="1"/>
  <c r="Q171" i="34" s="1"/>
  <c r="R171" i="34" s="1"/>
  <c r="W170" i="34" a="1"/>
  <c r="W170" i="34" s="1"/>
  <c r="Y170" i="34" a="1"/>
  <c r="Y170" i="34" s="1"/>
  <c r="X170" i="34" a="1"/>
  <c r="X170" i="34" s="1"/>
  <c r="V164" i="33"/>
  <c r="M165" i="33"/>
  <c r="X163" i="33" a="1"/>
  <c r="X163" i="33" s="1"/>
  <c r="W163" i="33" a="1"/>
  <c r="W163" i="33" s="1"/>
  <c r="S163" i="32"/>
  <c r="Y163" i="32" a="1"/>
  <c r="Y163" i="32" s="1"/>
  <c r="S165" i="31"/>
  <c r="X165" i="31" a="1"/>
  <c r="X165" i="31" s="1"/>
  <c r="S167" i="30"/>
  <c r="X167" i="30" a="1"/>
  <c r="X167" i="30" s="1"/>
  <c r="N165" i="29"/>
  <c r="O165" i="29" s="1"/>
  <c r="P165" i="29" s="1"/>
  <c r="Q165" i="29" s="1"/>
  <c r="R165" i="29" s="1"/>
  <c r="V165" i="29"/>
  <c r="X164" i="29" a="1"/>
  <c r="X164" i="29" s="1"/>
  <c r="W164" i="29" a="1"/>
  <c r="W164" i="29" s="1"/>
  <c r="Y164" i="29" a="1"/>
  <c r="Y164" i="29" s="1"/>
  <c r="M171" i="28"/>
  <c r="V170" i="28"/>
  <c r="Y169" i="28" a="1"/>
  <c r="Y169" i="28" s="1"/>
  <c r="S165" i="27"/>
  <c r="X165" i="27" a="1"/>
  <c r="X165" i="27" s="1"/>
  <c r="S165" i="26"/>
  <c r="Y165" i="26" a="1"/>
  <c r="Y165" i="26" s="1"/>
  <c r="W169" i="25" a="1"/>
  <c r="W169" i="25" s="1"/>
  <c r="M171" i="25"/>
  <c r="V170" i="25"/>
  <c r="Y169" i="25" a="1"/>
  <c r="Y169" i="25" s="1"/>
  <c r="Y172" i="24" a="1"/>
  <c r="Y172" i="24" s="1"/>
  <c r="W172" i="24" a="1"/>
  <c r="W172" i="24" s="1"/>
  <c r="X172" i="24" a="1"/>
  <c r="X172" i="24" s="1"/>
  <c r="N173" i="24"/>
  <c r="O173" i="24" s="1"/>
  <c r="P173" i="24" s="1"/>
  <c r="Q173" i="24" s="1"/>
  <c r="R173" i="24" s="1"/>
  <c r="V173" i="24"/>
  <c r="V168" i="23"/>
  <c r="M169" i="23"/>
  <c r="W167" i="23" a="1"/>
  <c r="W167" i="23" s="1"/>
  <c r="Y167" i="23" a="1"/>
  <c r="Y167" i="23" s="1"/>
  <c r="V168" i="39" l="1"/>
  <c r="M169" i="39"/>
  <c r="Y167" i="39" a="1"/>
  <c r="Y167" i="39" s="1"/>
  <c r="W166" i="38" a="1"/>
  <c r="W166" i="38" s="1"/>
  <c r="Y166" i="38" a="1"/>
  <c r="Y166" i="38" s="1"/>
  <c r="X166" i="38" a="1"/>
  <c r="X166" i="38" s="1"/>
  <c r="V167" i="38"/>
  <c r="N167" i="38"/>
  <c r="O167" i="38" s="1"/>
  <c r="P167" i="38" s="1"/>
  <c r="Q167" i="38" s="1"/>
  <c r="R167" i="38" s="1"/>
  <c r="S167" i="37"/>
  <c r="M173" i="36"/>
  <c r="V172" i="36"/>
  <c r="X171" i="36" a="1"/>
  <c r="X171" i="36" s="1"/>
  <c r="W171" i="36" a="1"/>
  <c r="W171" i="36" s="1"/>
  <c r="S171" i="35"/>
  <c r="X171" i="35" a="1"/>
  <c r="X171" i="35" s="1"/>
  <c r="S171" i="34"/>
  <c r="X171" i="34" a="1"/>
  <c r="X171" i="34" s="1"/>
  <c r="W171" i="34" a="1"/>
  <c r="W171" i="34" s="1"/>
  <c r="V165" i="33"/>
  <c r="N165" i="33"/>
  <c r="O165" i="33" s="1"/>
  <c r="P165" i="33" s="1"/>
  <c r="Q165" i="33" s="1"/>
  <c r="R165" i="33" s="1"/>
  <c r="X164" i="33" a="1"/>
  <c r="X164" i="33" s="1"/>
  <c r="Y164" i="33" a="1"/>
  <c r="Y164" i="33" s="1"/>
  <c r="W164" i="33" a="1"/>
  <c r="W164" i="33" s="1"/>
  <c r="V164" i="32"/>
  <c r="M165" i="32"/>
  <c r="X163" i="32" a="1"/>
  <c r="X163" i="32" s="1"/>
  <c r="W163" i="32" a="1"/>
  <c r="W163" i="32" s="1"/>
  <c r="M167" i="31"/>
  <c r="V166" i="31"/>
  <c r="Y165" i="31" a="1"/>
  <c r="Y165" i="31" s="1"/>
  <c r="W165" i="31" a="1"/>
  <c r="W165" i="31" s="1"/>
  <c r="V168" i="30"/>
  <c r="M169" i="30"/>
  <c r="Y167" i="30" a="1"/>
  <c r="Y167" i="30" s="1"/>
  <c r="W167" i="30" a="1"/>
  <c r="W167" i="30" s="1"/>
  <c r="S165" i="29"/>
  <c r="W165" i="29" a="1"/>
  <c r="W165" i="29" s="1"/>
  <c r="Y170" i="28" a="1"/>
  <c r="Y170" i="28" s="1"/>
  <c r="X170" i="28" a="1"/>
  <c r="X170" i="28" s="1"/>
  <c r="W170" i="28" a="1"/>
  <c r="W170" i="28" s="1"/>
  <c r="N171" i="28"/>
  <c r="O171" i="28" s="1"/>
  <c r="P171" i="28" s="1"/>
  <c r="Q171" i="28" s="1"/>
  <c r="R171" i="28" s="1"/>
  <c r="V171" i="28"/>
  <c r="M167" i="27"/>
  <c r="V166" i="27"/>
  <c r="Y165" i="27" a="1"/>
  <c r="Y165" i="27" s="1"/>
  <c r="W165" i="27" a="1"/>
  <c r="W165" i="27" s="1"/>
  <c r="M167" i="26"/>
  <c r="V166" i="26"/>
  <c r="W165" i="26" a="1"/>
  <c r="W165" i="26" s="1"/>
  <c r="X165" i="26" a="1"/>
  <c r="X165" i="26" s="1"/>
  <c r="N171" i="25"/>
  <c r="O171" i="25" s="1"/>
  <c r="P171" i="25" s="1"/>
  <c r="Q171" i="25" s="1"/>
  <c r="R171" i="25" s="1"/>
  <c r="V171" i="25"/>
  <c r="Y170" i="25" a="1"/>
  <c r="Y170" i="25" s="1"/>
  <c r="X170" i="25" a="1"/>
  <c r="X170" i="25" s="1"/>
  <c r="W170" i="25" a="1"/>
  <c r="W170" i="25" s="1"/>
  <c r="S173" i="24"/>
  <c r="X173" i="24" a="1"/>
  <c r="X173" i="24" s="1"/>
  <c r="N169" i="23"/>
  <c r="O169" i="23" s="1"/>
  <c r="P169" i="23" s="1"/>
  <c r="Q169" i="23" s="1"/>
  <c r="R169" i="23" s="1"/>
  <c r="V169" i="23"/>
  <c r="Y168" i="23" a="1"/>
  <c r="Y168" i="23" s="1"/>
  <c r="X168" i="23" a="1"/>
  <c r="X168" i="23" s="1"/>
  <c r="W168" i="23" a="1"/>
  <c r="W168" i="23" s="1"/>
  <c r="V169" i="39" l="1"/>
  <c r="N169" i="39"/>
  <c r="O169" i="39" s="1"/>
  <c r="P169" i="39" s="1"/>
  <c r="Q169" i="39" s="1"/>
  <c r="R169" i="39" s="1"/>
  <c r="X168" i="39" a="1"/>
  <c r="X168" i="39" s="1"/>
  <c r="W168" i="39" a="1"/>
  <c r="W168" i="39" s="1"/>
  <c r="Y168" i="39" a="1"/>
  <c r="Y168" i="39" s="1"/>
  <c r="S167" i="38"/>
  <c r="X167" i="38" a="1"/>
  <c r="X167" i="38" s="1"/>
  <c r="Y167" i="38" a="1"/>
  <c r="Y167" i="38" s="1"/>
  <c r="V168" i="37"/>
  <c r="M169" i="37"/>
  <c r="Y167" i="37" a="1"/>
  <c r="Y167" i="37" s="1"/>
  <c r="X167" i="37" a="1"/>
  <c r="X167" i="37" s="1"/>
  <c r="W167" i="37" a="1"/>
  <c r="W167" i="37" s="1"/>
  <c r="Y172" i="36" a="1"/>
  <c r="Y172" i="36" s="1"/>
  <c r="X172" i="36" a="1"/>
  <c r="X172" i="36" s="1"/>
  <c r="W172" i="36" a="1"/>
  <c r="W172" i="36" s="1"/>
  <c r="N173" i="36"/>
  <c r="O173" i="36" s="1"/>
  <c r="P173" i="36" s="1"/>
  <c r="Q173" i="36" s="1"/>
  <c r="R173" i="36" s="1"/>
  <c r="V173" i="36"/>
  <c r="M173" i="35"/>
  <c r="V172" i="35"/>
  <c r="W171" i="35" a="1"/>
  <c r="W171" i="35" s="1"/>
  <c r="Y171" i="35" a="1"/>
  <c r="Y171" i="35" s="1"/>
  <c r="M173" i="34"/>
  <c r="V172" i="34"/>
  <c r="Y171" i="34" a="1"/>
  <c r="Y171" i="34" s="1"/>
  <c r="S165" i="33"/>
  <c r="Y165" i="33" a="1"/>
  <c r="Y165" i="33" s="1"/>
  <c r="V165" i="32"/>
  <c r="N165" i="32"/>
  <c r="O165" i="32" s="1"/>
  <c r="P165" i="32" s="1"/>
  <c r="Q165" i="32" s="1"/>
  <c r="R165" i="32" s="1"/>
  <c r="W164" i="32" a="1"/>
  <c r="W164" i="32" s="1"/>
  <c r="X164" i="32" a="1"/>
  <c r="X164" i="32" s="1"/>
  <c r="Y164" i="32" a="1"/>
  <c r="Y164" i="32" s="1"/>
  <c r="W166" i="31" a="1"/>
  <c r="W166" i="31" s="1"/>
  <c r="Y166" i="31" a="1"/>
  <c r="Y166" i="31" s="1"/>
  <c r="X166" i="31" a="1"/>
  <c r="X166" i="31" s="1"/>
  <c r="V167" i="31"/>
  <c r="N167" i="31"/>
  <c r="O167" i="31" s="1"/>
  <c r="P167" i="31" s="1"/>
  <c r="Q167" i="31" s="1"/>
  <c r="R167" i="31" s="1"/>
  <c r="V169" i="30"/>
  <c r="N169" i="30"/>
  <c r="O169" i="30" s="1"/>
  <c r="P169" i="30" s="1"/>
  <c r="Q169" i="30" s="1"/>
  <c r="R169" i="30" s="1"/>
  <c r="W168" i="30" a="1"/>
  <c r="W168" i="30" s="1"/>
  <c r="X168" i="30" a="1"/>
  <c r="X168" i="30" s="1"/>
  <c r="Y168" i="30" a="1"/>
  <c r="Y168" i="30" s="1"/>
  <c r="M167" i="29"/>
  <c r="V166" i="29"/>
  <c r="X165" i="29" a="1"/>
  <c r="X165" i="29" s="1"/>
  <c r="Y165" i="29" a="1"/>
  <c r="Y165" i="29" s="1"/>
  <c r="S171" i="28"/>
  <c r="X171" i="28" a="1"/>
  <c r="X171" i="28" s="1"/>
  <c r="Y171" i="28" a="1"/>
  <c r="Y171" i="28" s="1"/>
  <c r="X166" i="27" a="1"/>
  <c r="X166" i="27" s="1"/>
  <c r="Y166" i="27" a="1"/>
  <c r="Y166" i="27" s="1"/>
  <c r="W166" i="27" a="1"/>
  <c r="W166" i="27" s="1"/>
  <c r="V167" i="27"/>
  <c r="N167" i="27"/>
  <c r="O167" i="27" s="1"/>
  <c r="P167" i="27" s="1"/>
  <c r="Q167" i="27" s="1"/>
  <c r="R167" i="27" s="1"/>
  <c r="Y166" i="26" a="1"/>
  <c r="Y166" i="26" s="1"/>
  <c r="X166" i="26" a="1"/>
  <c r="X166" i="26" s="1"/>
  <c r="W166" i="26" a="1"/>
  <c r="W166" i="26" s="1"/>
  <c r="N167" i="26"/>
  <c r="O167" i="26" s="1"/>
  <c r="P167" i="26" s="1"/>
  <c r="Q167" i="26" s="1"/>
  <c r="R167" i="26" s="1"/>
  <c r="V167" i="26"/>
  <c r="X171" i="25" a="1"/>
  <c r="X171" i="25" s="1"/>
  <c r="S171" i="25"/>
  <c r="V174" i="24"/>
  <c r="M175" i="24"/>
  <c r="Y173" i="24" a="1"/>
  <c r="Y173" i="24" s="1"/>
  <c r="W173" i="24" a="1"/>
  <c r="W173" i="24" s="1"/>
  <c r="S169" i="23"/>
  <c r="X169" i="23" a="1"/>
  <c r="X169" i="23" s="1"/>
  <c r="X169" i="39" l="1" a="1"/>
  <c r="X169" i="39" s="1"/>
  <c r="S169" i="39"/>
  <c r="W169" i="39" a="1"/>
  <c r="W169" i="39" s="1"/>
  <c r="M169" i="38"/>
  <c r="V168" i="38"/>
  <c r="W167" i="38" a="1"/>
  <c r="W167" i="38" s="1"/>
  <c r="N169" i="37"/>
  <c r="O169" i="37" s="1"/>
  <c r="P169" i="37" s="1"/>
  <c r="Q169" i="37" s="1"/>
  <c r="R169" i="37" s="1"/>
  <c r="V169" i="37"/>
  <c r="Y168" i="37" a="1"/>
  <c r="Y168" i="37" s="1"/>
  <c r="W168" i="37" a="1"/>
  <c r="W168" i="37" s="1"/>
  <c r="X168" i="37" a="1"/>
  <c r="X168" i="37" s="1"/>
  <c r="S173" i="36"/>
  <c r="X173" i="36" a="1"/>
  <c r="X173" i="36" s="1"/>
  <c r="Y172" i="35" a="1"/>
  <c r="Y172" i="35" s="1"/>
  <c r="X172" i="35" a="1"/>
  <c r="X172" i="35" s="1"/>
  <c r="W172" i="35" a="1"/>
  <c r="W172" i="35" s="1"/>
  <c r="V173" i="35"/>
  <c r="N173" i="35"/>
  <c r="O173" i="35" s="1"/>
  <c r="P173" i="35" s="1"/>
  <c r="Q173" i="35" s="1"/>
  <c r="R173" i="35" s="1"/>
  <c r="Y172" i="34" a="1"/>
  <c r="Y172" i="34" s="1"/>
  <c r="W172" i="34" a="1"/>
  <c r="W172" i="34" s="1"/>
  <c r="X172" i="34" a="1"/>
  <c r="X172" i="34" s="1"/>
  <c r="N173" i="34"/>
  <c r="O173" i="34" s="1"/>
  <c r="P173" i="34" s="1"/>
  <c r="Q173" i="34" s="1"/>
  <c r="R173" i="34" s="1"/>
  <c r="V173" i="34"/>
  <c r="M167" i="33"/>
  <c r="V166" i="33"/>
  <c r="X165" i="33" a="1"/>
  <c r="X165" i="33" s="1"/>
  <c r="W165" i="33" a="1"/>
  <c r="W165" i="33" s="1"/>
  <c r="S165" i="32"/>
  <c r="Y165" i="32" a="1"/>
  <c r="Y165" i="32" s="1"/>
  <c r="S167" i="31"/>
  <c r="S169" i="30"/>
  <c r="X166" i="29" a="1"/>
  <c r="X166" i="29" s="1"/>
  <c r="W166" i="29" a="1"/>
  <c r="W166" i="29" s="1"/>
  <c r="Y166" i="29" a="1"/>
  <c r="Y166" i="29" s="1"/>
  <c r="N167" i="29"/>
  <c r="O167" i="29" s="1"/>
  <c r="P167" i="29" s="1"/>
  <c r="Q167" i="29" s="1"/>
  <c r="R167" i="29" s="1"/>
  <c r="V167" i="29"/>
  <c r="M173" i="28"/>
  <c r="V172" i="28"/>
  <c r="W171" i="28" a="1"/>
  <c r="W171" i="28" s="1"/>
  <c r="S167" i="27"/>
  <c r="X167" i="27" a="1"/>
  <c r="X167" i="27" s="1"/>
  <c r="Y167" i="26" a="1"/>
  <c r="Y167" i="26" s="1"/>
  <c r="S167" i="26"/>
  <c r="X167" i="26" a="1"/>
  <c r="X167" i="26" s="1"/>
  <c r="W167" i="26" a="1"/>
  <c r="W167" i="26" s="1"/>
  <c r="V172" i="25"/>
  <c r="M173" i="25"/>
  <c r="Y171" i="25" a="1"/>
  <c r="Y171" i="25" s="1"/>
  <c r="W171" i="25" a="1"/>
  <c r="W171" i="25" s="1"/>
  <c r="N175" i="24"/>
  <c r="O175" i="24" s="1"/>
  <c r="P175" i="24" s="1"/>
  <c r="Q175" i="24" s="1"/>
  <c r="R175" i="24" s="1"/>
  <c r="V175" i="24"/>
  <c r="Y174" i="24" a="1"/>
  <c r="Y174" i="24" s="1"/>
  <c r="X174" i="24" a="1"/>
  <c r="X174" i="24" s="1"/>
  <c r="W174" i="24" a="1"/>
  <c r="W174" i="24" s="1"/>
  <c r="M171" i="23"/>
  <c r="V170" i="23"/>
  <c r="Y169" i="23" a="1"/>
  <c r="Y169" i="23" s="1"/>
  <c r="W169" i="23" a="1"/>
  <c r="W169" i="23" s="1"/>
  <c r="M171" i="39" l="1"/>
  <c r="V170" i="39"/>
  <c r="Y169" i="39" a="1"/>
  <c r="Y169" i="39" s="1"/>
  <c r="Y168" i="38" a="1"/>
  <c r="Y168" i="38" s="1"/>
  <c r="X168" i="38" a="1"/>
  <c r="X168" i="38" s="1"/>
  <c r="W168" i="38" a="1"/>
  <c r="W168" i="38" s="1"/>
  <c r="V169" i="38"/>
  <c r="N169" i="38"/>
  <c r="O169" i="38" s="1"/>
  <c r="P169" i="38" s="1"/>
  <c r="Q169" i="38" s="1"/>
  <c r="R169" i="38" s="1"/>
  <c r="S169" i="37"/>
  <c r="X169" i="37" a="1"/>
  <c r="X169" i="37" s="1"/>
  <c r="V174" i="36"/>
  <c r="M175" i="36"/>
  <c r="W173" i="36" a="1"/>
  <c r="W173" i="36" s="1"/>
  <c r="Y173" i="36" a="1"/>
  <c r="Y173" i="36" s="1"/>
  <c r="X173" i="35" a="1"/>
  <c r="X173" i="35" s="1"/>
  <c r="S173" i="35"/>
  <c r="S173" i="34"/>
  <c r="X166" i="33" a="1"/>
  <c r="X166" i="33" s="1"/>
  <c r="W166" i="33" a="1"/>
  <c r="W166" i="33" s="1"/>
  <c r="Y166" i="33" a="1"/>
  <c r="Y166" i="33" s="1"/>
  <c r="V167" i="33"/>
  <c r="N167" i="33"/>
  <c r="O167" i="33" s="1"/>
  <c r="P167" i="33" s="1"/>
  <c r="Q167" i="33" s="1"/>
  <c r="R167" i="33" s="1"/>
  <c r="V166" i="32"/>
  <c r="M167" i="32"/>
  <c r="X165" i="32" a="1"/>
  <c r="X165" i="32" s="1"/>
  <c r="W165" i="32" a="1"/>
  <c r="W165" i="32" s="1"/>
  <c r="M169" i="31"/>
  <c r="V168" i="31"/>
  <c r="W167" i="31" a="1"/>
  <c r="W167" i="31" s="1"/>
  <c r="Y167" i="31" a="1"/>
  <c r="Y167" i="31" s="1"/>
  <c r="X167" i="31" a="1"/>
  <c r="X167" i="31" s="1"/>
  <c r="M171" i="30"/>
  <c r="V170" i="30"/>
  <c r="Y169" i="30" a="1"/>
  <c r="Y169" i="30" s="1"/>
  <c r="W169" i="30" a="1"/>
  <c r="W169" i="30" s="1"/>
  <c r="X169" i="30" a="1"/>
  <c r="X169" i="30" s="1"/>
  <c r="S167" i="29"/>
  <c r="Y167" i="29" a="1"/>
  <c r="Y167" i="29" s="1"/>
  <c r="Y172" i="28" a="1"/>
  <c r="Y172" i="28" s="1"/>
  <c r="X172" i="28" a="1"/>
  <c r="X172" i="28" s="1"/>
  <c r="W172" i="28" a="1"/>
  <c r="W172" i="28" s="1"/>
  <c r="N173" i="28"/>
  <c r="O173" i="28" s="1"/>
  <c r="P173" i="28" s="1"/>
  <c r="Q173" i="28" s="1"/>
  <c r="R173" i="28" s="1"/>
  <c r="V173" i="28"/>
  <c r="V168" i="27"/>
  <c r="M169" i="27"/>
  <c r="Y167" i="27" a="1"/>
  <c r="Y167" i="27" s="1"/>
  <c r="W167" i="27" a="1"/>
  <c r="W167" i="27" s="1"/>
  <c r="V168" i="26"/>
  <c r="M169" i="26"/>
  <c r="N173" i="25"/>
  <c r="O173" i="25" s="1"/>
  <c r="P173" i="25" s="1"/>
  <c r="Q173" i="25" s="1"/>
  <c r="R173" i="25" s="1"/>
  <c r="V173" i="25"/>
  <c r="X172" i="25" a="1"/>
  <c r="X172" i="25" s="1"/>
  <c r="Y172" i="25" a="1"/>
  <c r="Y172" i="25" s="1"/>
  <c r="W172" i="25" a="1"/>
  <c r="W172" i="25" s="1"/>
  <c r="S175" i="24"/>
  <c r="X175" i="24" a="1"/>
  <c r="X175" i="24" s="1"/>
  <c r="Y170" i="23" a="1"/>
  <c r="Y170" i="23" s="1"/>
  <c r="X170" i="23" a="1"/>
  <c r="X170" i="23" s="1"/>
  <c r="W170" i="23" a="1"/>
  <c r="W170" i="23" s="1"/>
  <c r="N171" i="23"/>
  <c r="O171" i="23" s="1"/>
  <c r="P171" i="23" s="1"/>
  <c r="Q171" i="23" s="1"/>
  <c r="R171" i="23" s="1"/>
  <c r="V171" i="23"/>
  <c r="Y170" i="39" l="1" a="1"/>
  <c r="Y170" i="39" s="1"/>
  <c r="W170" i="39" a="1"/>
  <c r="W170" i="39" s="1"/>
  <c r="X170" i="39" a="1"/>
  <c r="X170" i="39" s="1"/>
  <c r="V171" i="39"/>
  <c r="N171" i="39"/>
  <c r="O171" i="39" s="1"/>
  <c r="P171" i="39" s="1"/>
  <c r="Q171" i="39" s="1"/>
  <c r="R171" i="39" s="1"/>
  <c r="S169" i="38"/>
  <c r="X169" i="38" a="1"/>
  <c r="X169" i="38" s="1"/>
  <c r="Y169" i="38" a="1"/>
  <c r="Y169" i="38" s="1"/>
  <c r="M171" i="37"/>
  <c r="V170" i="37"/>
  <c r="W169" i="37" a="1"/>
  <c r="W169" i="37" s="1"/>
  <c r="Y169" i="37" a="1"/>
  <c r="Y169" i="37" s="1"/>
  <c r="V175" i="36"/>
  <c r="N175" i="36"/>
  <c r="O175" i="36" s="1"/>
  <c r="P175" i="36" s="1"/>
  <c r="Q175" i="36" s="1"/>
  <c r="R175" i="36" s="1"/>
  <c r="Y174" i="36" a="1"/>
  <c r="Y174" i="36" s="1"/>
  <c r="X174" i="36" a="1"/>
  <c r="X174" i="36" s="1"/>
  <c r="W174" i="36" a="1"/>
  <c r="W174" i="36" s="1"/>
  <c r="V174" i="35"/>
  <c r="M175" i="35"/>
  <c r="Y173" i="35" a="1"/>
  <c r="Y173" i="35" s="1"/>
  <c r="W173" i="35" a="1"/>
  <c r="W173" i="35" s="1"/>
  <c r="V174" i="34"/>
  <c r="M175" i="34"/>
  <c r="Y173" i="34" a="1"/>
  <c r="Y173" i="34" s="1"/>
  <c r="W173" i="34" a="1"/>
  <c r="W173" i="34" s="1"/>
  <c r="X173" i="34" a="1"/>
  <c r="X173" i="34" s="1"/>
  <c r="S167" i="33"/>
  <c r="W167" i="33" a="1"/>
  <c r="W167" i="33" s="1"/>
  <c r="N167" i="32"/>
  <c r="O167" i="32" s="1"/>
  <c r="P167" i="32" s="1"/>
  <c r="Q167" i="32" s="1"/>
  <c r="R167" i="32" s="1"/>
  <c r="V167" i="32"/>
  <c r="W166" i="32" a="1"/>
  <c r="W166" i="32" s="1"/>
  <c r="Y166" i="32" a="1"/>
  <c r="Y166" i="32" s="1"/>
  <c r="X166" i="32" a="1"/>
  <c r="X166" i="32" s="1"/>
  <c r="X168" i="31" a="1"/>
  <c r="X168" i="31" s="1"/>
  <c r="W168" i="31" a="1"/>
  <c r="W168" i="31" s="1"/>
  <c r="Y168" i="31" a="1"/>
  <c r="Y168" i="31" s="1"/>
  <c r="N169" i="31"/>
  <c r="O169" i="31" s="1"/>
  <c r="P169" i="31" s="1"/>
  <c r="Q169" i="31" s="1"/>
  <c r="R169" i="31" s="1"/>
  <c r="V169" i="31"/>
  <c r="W170" i="30" a="1"/>
  <c r="W170" i="30" s="1"/>
  <c r="Y170" i="30" a="1"/>
  <c r="Y170" i="30" s="1"/>
  <c r="X170" i="30" a="1"/>
  <c r="X170" i="30" s="1"/>
  <c r="N171" i="30"/>
  <c r="O171" i="30" s="1"/>
  <c r="P171" i="30" s="1"/>
  <c r="Q171" i="30" s="1"/>
  <c r="R171" i="30" s="1"/>
  <c r="V171" i="30"/>
  <c r="M169" i="29"/>
  <c r="V168" i="29"/>
  <c r="W167" i="29" a="1"/>
  <c r="W167" i="29" s="1"/>
  <c r="X167" i="29" a="1"/>
  <c r="X167" i="29" s="1"/>
  <c r="S173" i="28"/>
  <c r="V169" i="27"/>
  <c r="N169" i="27"/>
  <c r="O169" i="27" s="1"/>
  <c r="P169" i="27" s="1"/>
  <c r="Q169" i="27" s="1"/>
  <c r="R169" i="27" s="1"/>
  <c r="Y168" i="27" a="1"/>
  <c r="Y168" i="27" s="1"/>
  <c r="X168" i="27" a="1"/>
  <c r="X168" i="27" s="1"/>
  <c r="W168" i="27" a="1"/>
  <c r="W168" i="27" s="1"/>
  <c r="V169" i="26"/>
  <c r="N169" i="26"/>
  <c r="O169" i="26" s="1"/>
  <c r="P169" i="26" s="1"/>
  <c r="Q169" i="26" s="1"/>
  <c r="R169" i="26" s="1"/>
  <c r="W168" i="26" a="1"/>
  <c r="W168" i="26" s="1"/>
  <c r="Y168" i="26" a="1"/>
  <c r="Y168" i="26" s="1"/>
  <c r="X168" i="26" a="1"/>
  <c r="X168" i="26" s="1"/>
  <c r="S173" i="25"/>
  <c r="V176" i="24"/>
  <c r="M177" i="24"/>
  <c r="W175" i="24" a="1"/>
  <c r="W175" i="24" s="1"/>
  <c r="Y175" i="24" a="1"/>
  <c r="Y175" i="24" s="1"/>
  <c r="S171" i="23"/>
  <c r="X171" i="23" a="1"/>
  <c r="X171" i="23" s="1"/>
  <c r="Y171" i="23" a="1"/>
  <c r="Y171" i="23" s="1"/>
  <c r="S171" i="39" l="1"/>
  <c r="X171" i="39" a="1"/>
  <c r="X171" i="39" s="1"/>
  <c r="W171" i="39" a="1"/>
  <c r="W171" i="39" s="1"/>
  <c r="M171" i="38"/>
  <c r="V170" i="38"/>
  <c r="W169" i="38" a="1"/>
  <c r="W169" i="38" s="1"/>
  <c r="Y170" i="37" a="1"/>
  <c r="Y170" i="37" s="1"/>
  <c r="X170" i="37" a="1"/>
  <c r="X170" i="37" s="1"/>
  <c r="W170" i="37" a="1"/>
  <c r="W170" i="37" s="1"/>
  <c r="N171" i="37"/>
  <c r="O171" i="37" s="1"/>
  <c r="P171" i="37" s="1"/>
  <c r="Q171" i="37" s="1"/>
  <c r="R171" i="37" s="1"/>
  <c r="V171" i="37"/>
  <c r="S175" i="36"/>
  <c r="Y175" i="36" a="1"/>
  <c r="Y175" i="36" s="1"/>
  <c r="N175" i="35"/>
  <c r="O175" i="35" s="1"/>
  <c r="P175" i="35" s="1"/>
  <c r="Q175" i="35" s="1"/>
  <c r="R175" i="35" s="1"/>
  <c r="V175" i="35"/>
  <c r="W174" i="35" a="1"/>
  <c r="W174" i="35" s="1"/>
  <c r="X174" i="35" a="1"/>
  <c r="X174" i="35" s="1"/>
  <c r="Y174" i="35" a="1"/>
  <c r="Y174" i="35" s="1"/>
  <c r="N175" i="34"/>
  <c r="O175" i="34" s="1"/>
  <c r="P175" i="34" s="1"/>
  <c r="Q175" i="34" s="1"/>
  <c r="R175" i="34" s="1"/>
  <c r="V175" i="34"/>
  <c r="Y174" i="34" a="1"/>
  <c r="Y174" i="34" s="1"/>
  <c r="W174" i="34" a="1"/>
  <c r="W174" i="34" s="1"/>
  <c r="X174" i="34" a="1"/>
  <c r="X174" i="34" s="1"/>
  <c r="M169" i="33"/>
  <c r="V168" i="33"/>
  <c r="Y167" i="33" a="1"/>
  <c r="Y167" i="33" s="1"/>
  <c r="X167" i="33" a="1"/>
  <c r="X167" i="33" s="1"/>
  <c r="X167" i="32" a="1"/>
  <c r="X167" i="32" s="1"/>
  <c r="S167" i="32"/>
  <c r="S169" i="31"/>
  <c r="S171" i="30"/>
  <c r="Y168" i="29" a="1"/>
  <c r="Y168" i="29" s="1"/>
  <c r="X168" i="29" a="1"/>
  <c r="X168" i="29" s="1"/>
  <c r="W168" i="29" a="1"/>
  <c r="W168" i="29" s="1"/>
  <c r="N169" i="29"/>
  <c r="O169" i="29" s="1"/>
  <c r="P169" i="29" s="1"/>
  <c r="Q169" i="29" s="1"/>
  <c r="R169" i="29" s="1"/>
  <c r="V169" i="29"/>
  <c r="M175" i="28"/>
  <c r="V174" i="28"/>
  <c r="W173" i="28" a="1"/>
  <c r="W173" i="28" s="1"/>
  <c r="Y173" i="28" a="1"/>
  <c r="Y173" i="28" s="1"/>
  <c r="X173" i="28" a="1"/>
  <c r="X173" i="28" s="1"/>
  <c r="S169" i="27"/>
  <c r="S169" i="26"/>
  <c r="Y169" i="26" a="1"/>
  <c r="Y169" i="26" s="1"/>
  <c r="M175" i="25"/>
  <c r="V174" i="25"/>
  <c r="W173" i="25" a="1"/>
  <c r="W173" i="25" s="1"/>
  <c r="X173" i="25" a="1"/>
  <c r="X173" i="25" s="1"/>
  <c r="Y173" i="25" a="1"/>
  <c r="Y173" i="25" s="1"/>
  <c r="V177" i="24"/>
  <c r="N177" i="24"/>
  <c r="O177" i="24" s="1"/>
  <c r="P177" i="24" s="1"/>
  <c r="Q177" i="24" s="1"/>
  <c r="R177" i="24" s="1"/>
  <c r="W176" i="24" a="1"/>
  <c r="W176" i="24" s="1"/>
  <c r="Y176" i="24" a="1"/>
  <c r="Y176" i="24" s="1"/>
  <c r="X176" i="24" a="1"/>
  <c r="X176" i="24" s="1"/>
  <c r="M173" i="23"/>
  <c r="V172" i="23"/>
  <c r="W171" i="23" a="1"/>
  <c r="W171" i="23" s="1"/>
  <c r="V172" i="39" l="1"/>
  <c r="M173" i="39"/>
  <c r="Y171" i="39" a="1"/>
  <c r="Y171" i="39" s="1"/>
  <c r="Y170" i="38" a="1"/>
  <c r="Y170" i="38" s="1"/>
  <c r="X170" i="38" a="1"/>
  <c r="X170" i="38" s="1"/>
  <c r="W170" i="38" a="1"/>
  <c r="W170" i="38" s="1"/>
  <c r="N171" i="38"/>
  <c r="O171" i="38" s="1"/>
  <c r="P171" i="38" s="1"/>
  <c r="Q171" i="38" s="1"/>
  <c r="R171" i="38" s="1"/>
  <c r="V171" i="38"/>
  <c r="S171" i="37"/>
  <c r="V176" i="36"/>
  <c r="M177" i="36"/>
  <c r="X175" i="36" a="1"/>
  <c r="X175" i="36" s="1"/>
  <c r="W175" i="36" a="1"/>
  <c r="W175" i="36" s="1"/>
  <c r="S175" i="35"/>
  <c r="W175" i="35" a="1"/>
  <c r="W175" i="35" s="1"/>
  <c r="S175" i="34"/>
  <c r="X175" i="34" a="1"/>
  <c r="X175" i="34" s="1"/>
  <c r="Y168" i="33" a="1"/>
  <c r="Y168" i="33" s="1"/>
  <c r="W168" i="33" a="1"/>
  <c r="W168" i="33" s="1"/>
  <c r="X168" i="33" a="1"/>
  <c r="X168" i="33" s="1"/>
  <c r="V169" i="33"/>
  <c r="N169" i="33"/>
  <c r="O169" i="33" s="1"/>
  <c r="P169" i="33" s="1"/>
  <c r="Q169" i="33" s="1"/>
  <c r="R169" i="33" s="1"/>
  <c r="V168" i="32"/>
  <c r="M169" i="32"/>
  <c r="Y167" i="32" a="1"/>
  <c r="Y167" i="32" s="1"/>
  <c r="W167" i="32" a="1"/>
  <c r="W167" i="32" s="1"/>
  <c r="M171" i="31"/>
  <c r="V170" i="31"/>
  <c r="X169" i="31" a="1"/>
  <c r="X169" i="31" s="1"/>
  <c r="W169" i="31" a="1"/>
  <c r="W169" i="31" s="1"/>
  <c r="Y169" i="31" a="1"/>
  <c r="Y169" i="31" s="1"/>
  <c r="M173" i="30"/>
  <c r="V172" i="30"/>
  <c r="W171" i="30" a="1"/>
  <c r="W171" i="30" s="1"/>
  <c r="X171" i="30" a="1"/>
  <c r="X171" i="30" s="1"/>
  <c r="Y171" i="30" a="1"/>
  <c r="Y171" i="30" s="1"/>
  <c r="S169" i="29"/>
  <c r="Y174" i="28" a="1"/>
  <c r="Y174" i="28" s="1"/>
  <c r="X174" i="28" a="1"/>
  <c r="X174" i="28" s="1"/>
  <c r="W174" i="28" a="1"/>
  <c r="W174" i="28" s="1"/>
  <c r="N175" i="28"/>
  <c r="O175" i="28" s="1"/>
  <c r="P175" i="28" s="1"/>
  <c r="Q175" i="28" s="1"/>
  <c r="R175" i="28" s="1"/>
  <c r="V175" i="28"/>
  <c r="V170" i="27"/>
  <c r="M171" i="27"/>
  <c r="X169" i="27" a="1"/>
  <c r="X169" i="27" s="1"/>
  <c r="W169" i="27" a="1"/>
  <c r="W169" i="27" s="1"/>
  <c r="Y169" i="27" a="1"/>
  <c r="Y169" i="27" s="1"/>
  <c r="M171" i="26"/>
  <c r="V170" i="26"/>
  <c r="X169" i="26" a="1"/>
  <c r="X169" i="26" s="1"/>
  <c r="W169" i="26" a="1"/>
  <c r="W169" i="26" s="1"/>
  <c r="Y174" i="25" a="1"/>
  <c r="Y174" i="25" s="1"/>
  <c r="X174" i="25" a="1"/>
  <c r="X174" i="25" s="1"/>
  <c r="W174" i="25" a="1"/>
  <c r="W174" i="25" s="1"/>
  <c r="N175" i="25"/>
  <c r="O175" i="25" s="1"/>
  <c r="P175" i="25" s="1"/>
  <c r="Q175" i="25" s="1"/>
  <c r="R175" i="25" s="1"/>
  <c r="V175" i="25"/>
  <c r="S177" i="24"/>
  <c r="Y177" i="24" a="1"/>
  <c r="Y177" i="24" s="1"/>
  <c r="Y172" i="23" a="1"/>
  <c r="Y172" i="23" s="1"/>
  <c r="W172" i="23" a="1"/>
  <c r="W172" i="23" s="1"/>
  <c r="X172" i="23" a="1"/>
  <c r="X172" i="23" s="1"/>
  <c r="N173" i="23"/>
  <c r="O173" i="23" s="1"/>
  <c r="P173" i="23" s="1"/>
  <c r="Q173" i="23" s="1"/>
  <c r="R173" i="23" s="1"/>
  <c r="V173" i="23"/>
  <c r="N173" i="39" l="1"/>
  <c r="O173" i="39" s="1"/>
  <c r="P173" i="39" s="1"/>
  <c r="Q173" i="39" s="1"/>
  <c r="R173" i="39" s="1"/>
  <c r="V173" i="39"/>
  <c r="X172" i="39" a="1"/>
  <c r="X172" i="39" s="1"/>
  <c r="W172" i="39" a="1"/>
  <c r="W172" i="39" s="1"/>
  <c r="Y172" i="39" a="1"/>
  <c r="Y172" i="39" s="1"/>
  <c r="S171" i="38"/>
  <c r="X171" i="38" a="1"/>
  <c r="X171" i="38" s="1"/>
  <c r="Y171" i="38" a="1"/>
  <c r="Y171" i="38" s="1"/>
  <c r="V172" i="37"/>
  <c r="M173" i="37"/>
  <c r="W171" i="37" a="1"/>
  <c r="W171" i="37" s="1"/>
  <c r="Y171" i="37" a="1"/>
  <c r="Y171" i="37" s="1"/>
  <c r="X171" i="37" a="1"/>
  <c r="X171" i="37" s="1"/>
  <c r="N177" i="36"/>
  <c r="O177" i="36" s="1"/>
  <c r="P177" i="36" s="1"/>
  <c r="Q177" i="36" s="1"/>
  <c r="R177" i="36" s="1"/>
  <c r="V177" i="36"/>
  <c r="X176" i="36" a="1"/>
  <c r="X176" i="36" s="1"/>
  <c r="Y176" i="36" a="1"/>
  <c r="Y176" i="36" s="1"/>
  <c r="W176" i="36" a="1"/>
  <c r="W176" i="36" s="1"/>
  <c r="V176" i="35"/>
  <c r="M177" i="35"/>
  <c r="Y175" i="35" a="1"/>
  <c r="Y175" i="35" s="1"/>
  <c r="X175" i="35" a="1"/>
  <c r="X175" i="35" s="1"/>
  <c r="M177" i="34"/>
  <c r="V176" i="34"/>
  <c r="Y175" i="34" a="1"/>
  <c r="Y175" i="34" s="1"/>
  <c r="W175" i="34" a="1"/>
  <c r="W175" i="34" s="1"/>
  <c r="S169" i="33"/>
  <c r="N169" i="32"/>
  <c r="O169" i="32" s="1"/>
  <c r="P169" i="32" s="1"/>
  <c r="Q169" i="32" s="1"/>
  <c r="R169" i="32" s="1"/>
  <c r="V169" i="32"/>
  <c r="X168" i="32" a="1"/>
  <c r="X168" i="32" s="1"/>
  <c r="Y168" i="32" a="1"/>
  <c r="Y168" i="32" s="1"/>
  <c r="W168" i="32" a="1"/>
  <c r="W168" i="32" s="1"/>
  <c r="Y170" i="31" a="1"/>
  <c r="Y170" i="31" s="1"/>
  <c r="X170" i="31" a="1"/>
  <c r="X170" i="31" s="1"/>
  <c r="W170" i="31" a="1"/>
  <c r="W170" i="31" s="1"/>
  <c r="N171" i="31"/>
  <c r="O171" i="31" s="1"/>
  <c r="P171" i="31" s="1"/>
  <c r="Q171" i="31" s="1"/>
  <c r="R171" i="31" s="1"/>
  <c r="V171" i="31"/>
  <c r="X172" i="30" a="1"/>
  <c r="X172" i="30" s="1"/>
  <c r="W172" i="30" a="1"/>
  <c r="W172" i="30" s="1"/>
  <c r="Y172" i="30" a="1"/>
  <c r="Y172" i="30" s="1"/>
  <c r="N173" i="30"/>
  <c r="O173" i="30" s="1"/>
  <c r="P173" i="30" s="1"/>
  <c r="Q173" i="30" s="1"/>
  <c r="R173" i="30" s="1"/>
  <c r="V173" i="30"/>
  <c r="M171" i="29"/>
  <c r="V170" i="29"/>
  <c r="Y169" i="29" a="1"/>
  <c r="Y169" i="29" s="1"/>
  <c r="W169" i="29" a="1"/>
  <c r="W169" i="29" s="1"/>
  <c r="X169" i="29" a="1"/>
  <c r="X169" i="29" s="1"/>
  <c r="S175" i="28"/>
  <c r="N171" i="27"/>
  <c r="O171" i="27" s="1"/>
  <c r="P171" i="27" s="1"/>
  <c r="Q171" i="27" s="1"/>
  <c r="R171" i="27" s="1"/>
  <c r="V171" i="27"/>
  <c r="W170" i="27" a="1"/>
  <c r="W170" i="27" s="1"/>
  <c r="Y170" i="27" a="1"/>
  <c r="Y170" i="27" s="1"/>
  <c r="X170" i="27" a="1"/>
  <c r="X170" i="27" s="1"/>
  <c r="X170" i="26" a="1"/>
  <c r="X170" i="26" s="1"/>
  <c r="W170" i="26" a="1"/>
  <c r="W170" i="26" s="1"/>
  <c r="Y170" i="26" a="1"/>
  <c r="Y170" i="26" s="1"/>
  <c r="V171" i="26"/>
  <c r="N171" i="26"/>
  <c r="O171" i="26" s="1"/>
  <c r="P171" i="26" s="1"/>
  <c r="Q171" i="26" s="1"/>
  <c r="R171" i="26" s="1"/>
  <c r="X175" i="25" a="1"/>
  <c r="X175" i="25" s="1"/>
  <c r="S175" i="25"/>
  <c r="Y175" i="25" a="1"/>
  <c r="Y175" i="25" s="1"/>
  <c r="M179" i="24"/>
  <c r="V178" i="24"/>
  <c r="X177" i="24" a="1"/>
  <c r="X177" i="24" s="1"/>
  <c r="W177" i="24" a="1"/>
  <c r="W177" i="24" s="1"/>
  <c r="S173" i="23"/>
  <c r="X173" i="23" a="1"/>
  <c r="X173" i="23" s="1"/>
  <c r="S173" i="39" l="1"/>
  <c r="V172" i="38"/>
  <c r="M173" i="38"/>
  <c r="W171" i="38" a="1"/>
  <c r="W171" i="38" s="1"/>
  <c r="N173" i="37"/>
  <c r="O173" i="37" s="1"/>
  <c r="P173" i="37" s="1"/>
  <c r="Q173" i="37" s="1"/>
  <c r="R173" i="37" s="1"/>
  <c r="V173" i="37"/>
  <c r="X172" i="37" a="1"/>
  <c r="X172" i="37" s="1"/>
  <c r="W172" i="37" a="1"/>
  <c r="W172" i="37" s="1"/>
  <c r="Y172" i="37" a="1"/>
  <c r="Y172" i="37" s="1"/>
  <c r="S177" i="36"/>
  <c r="X177" i="36" a="1"/>
  <c r="X177" i="36" s="1"/>
  <c r="Y177" i="36" a="1"/>
  <c r="Y177" i="36" s="1"/>
  <c r="V177" i="35"/>
  <c r="N177" i="35"/>
  <c r="O177" i="35" s="1"/>
  <c r="P177" i="35" s="1"/>
  <c r="Q177" i="35" s="1"/>
  <c r="R177" i="35" s="1"/>
  <c r="W176" i="35" a="1"/>
  <c r="W176" i="35" s="1"/>
  <c r="Y176" i="35" a="1"/>
  <c r="Y176" i="35" s="1"/>
  <c r="X176" i="35" a="1"/>
  <c r="X176" i="35" s="1"/>
  <c r="W176" i="34" a="1"/>
  <c r="W176" i="34" s="1"/>
  <c r="X176" i="34" a="1"/>
  <c r="X176" i="34" s="1"/>
  <c r="Y176" i="34" a="1"/>
  <c r="Y176" i="34" s="1"/>
  <c r="V177" i="34"/>
  <c r="N177" i="34"/>
  <c r="O177" i="34" s="1"/>
  <c r="P177" i="34" s="1"/>
  <c r="Q177" i="34" s="1"/>
  <c r="R177" i="34" s="1"/>
  <c r="M171" i="33"/>
  <c r="V170" i="33"/>
  <c r="X169" i="33" a="1"/>
  <c r="X169" i="33" s="1"/>
  <c r="W169" i="33" a="1"/>
  <c r="W169" i="33" s="1"/>
  <c r="Y169" i="33" a="1"/>
  <c r="Y169" i="33" s="1"/>
  <c r="S169" i="32"/>
  <c r="S171" i="31"/>
  <c r="X171" i="31" a="1"/>
  <c r="X171" i="31" s="1"/>
  <c r="S173" i="30"/>
  <c r="W173" i="30" a="1"/>
  <c r="W173" i="30" s="1"/>
  <c r="Y170" i="29" a="1"/>
  <c r="Y170" i="29" s="1"/>
  <c r="X170" i="29" a="1"/>
  <c r="X170" i="29" s="1"/>
  <c r="W170" i="29" a="1"/>
  <c r="W170" i="29" s="1"/>
  <c r="N171" i="29"/>
  <c r="O171" i="29" s="1"/>
  <c r="P171" i="29" s="1"/>
  <c r="Q171" i="29" s="1"/>
  <c r="R171" i="29" s="1"/>
  <c r="V171" i="29"/>
  <c r="V176" i="28"/>
  <c r="M177" i="28"/>
  <c r="X175" i="28" a="1"/>
  <c r="X175" i="28" s="1"/>
  <c r="W175" i="28" a="1"/>
  <c r="W175" i="28" s="1"/>
  <c r="Y175" i="28" a="1"/>
  <c r="Y175" i="28" s="1"/>
  <c r="S171" i="27"/>
  <c r="X171" i="27" a="1"/>
  <c r="X171" i="27" s="1"/>
  <c r="S171" i="26"/>
  <c r="W171" i="26" a="1"/>
  <c r="W171" i="26" s="1"/>
  <c r="V176" i="25"/>
  <c r="M177" i="25"/>
  <c r="W175" i="25" a="1"/>
  <c r="W175" i="25" s="1"/>
  <c r="X178" i="24" a="1"/>
  <c r="X178" i="24" s="1"/>
  <c r="W178" i="24" a="1"/>
  <c r="W178" i="24" s="1"/>
  <c r="Y178" i="24" a="1"/>
  <c r="Y178" i="24" s="1"/>
  <c r="V179" i="24"/>
  <c r="N179" i="24"/>
  <c r="O179" i="24" s="1"/>
  <c r="P179" i="24" s="1"/>
  <c r="Q179" i="24" s="1"/>
  <c r="R179" i="24" s="1"/>
  <c r="M175" i="23"/>
  <c r="V174" i="23"/>
  <c r="W173" i="23" a="1"/>
  <c r="W173" i="23" s="1"/>
  <c r="Y173" i="23" a="1"/>
  <c r="Y173" i="23" s="1"/>
  <c r="M175" i="39" l="1"/>
  <c r="V174" i="39"/>
  <c r="W173" i="39" a="1"/>
  <c r="W173" i="39" s="1"/>
  <c r="Y173" i="39" a="1"/>
  <c r="Y173" i="39" s="1"/>
  <c r="X173" i="39" a="1"/>
  <c r="X173" i="39" s="1"/>
  <c r="V173" i="38"/>
  <c r="N173" i="38"/>
  <c r="O173" i="38" s="1"/>
  <c r="P173" i="38" s="1"/>
  <c r="Q173" i="38" s="1"/>
  <c r="R173" i="38" s="1"/>
  <c r="X172" i="38" a="1"/>
  <c r="X172" i="38" s="1"/>
  <c r="Y172" i="38" a="1"/>
  <c r="Y172" i="38" s="1"/>
  <c r="W172" i="38" a="1"/>
  <c r="W172" i="38" s="1"/>
  <c r="S173" i="37"/>
  <c r="X173" i="37" a="1"/>
  <c r="X173" i="37" s="1"/>
  <c r="V178" i="36"/>
  <c r="M179" i="36"/>
  <c r="W177" i="36" a="1"/>
  <c r="W177" i="36" s="1"/>
  <c r="S177" i="35"/>
  <c r="Y177" i="35" a="1"/>
  <c r="Y177" i="35" s="1"/>
  <c r="S177" i="34"/>
  <c r="X170" i="33" a="1"/>
  <c r="X170" i="33" s="1"/>
  <c r="Y170" i="33" a="1"/>
  <c r="Y170" i="33" s="1"/>
  <c r="W170" i="33" a="1"/>
  <c r="W170" i="33" s="1"/>
  <c r="N171" i="33"/>
  <c r="O171" i="33" s="1"/>
  <c r="P171" i="33" s="1"/>
  <c r="Q171" i="33" s="1"/>
  <c r="R171" i="33" s="1"/>
  <c r="V171" i="33"/>
  <c r="M171" i="32"/>
  <c r="V170" i="32"/>
  <c r="W169" i="32" a="1"/>
  <c r="W169" i="32" s="1"/>
  <c r="X169" i="32" a="1"/>
  <c r="X169" i="32" s="1"/>
  <c r="Y169" i="32" a="1"/>
  <c r="Y169" i="32" s="1"/>
  <c r="V172" i="31"/>
  <c r="M173" i="31"/>
  <c r="W171" i="31" a="1"/>
  <c r="W171" i="31" s="1"/>
  <c r="Y171" i="31" a="1"/>
  <c r="Y171" i="31" s="1"/>
  <c r="M175" i="30"/>
  <c r="V174" i="30"/>
  <c r="X173" i="30" a="1"/>
  <c r="X173" i="30" s="1"/>
  <c r="Y173" i="30" a="1"/>
  <c r="Y173" i="30" s="1"/>
  <c r="S171" i="29"/>
  <c r="X171" i="29" a="1"/>
  <c r="X171" i="29" s="1"/>
  <c r="V177" i="28"/>
  <c r="N177" i="28"/>
  <c r="O177" i="28" s="1"/>
  <c r="P177" i="28" s="1"/>
  <c r="Q177" i="28" s="1"/>
  <c r="R177" i="28" s="1"/>
  <c r="X176" i="28" a="1"/>
  <c r="X176" i="28" s="1"/>
  <c r="W176" i="28" a="1"/>
  <c r="W176" i="28" s="1"/>
  <c r="Y176" i="28" a="1"/>
  <c r="Y176" i="28" s="1"/>
  <c r="M173" i="27"/>
  <c r="V172" i="27"/>
  <c r="W171" i="27" a="1"/>
  <c r="W171" i="27" s="1"/>
  <c r="Y171" i="27" a="1"/>
  <c r="Y171" i="27" s="1"/>
  <c r="M173" i="26"/>
  <c r="V172" i="26"/>
  <c r="Y171" i="26" a="1"/>
  <c r="Y171" i="26" s="1"/>
  <c r="X171" i="26" a="1"/>
  <c r="X171" i="26" s="1"/>
  <c r="V177" i="25"/>
  <c r="N177" i="25"/>
  <c r="O177" i="25" s="1"/>
  <c r="P177" i="25" s="1"/>
  <c r="Q177" i="25" s="1"/>
  <c r="R177" i="25" s="1"/>
  <c r="X176" i="25" a="1"/>
  <c r="X176" i="25" s="1"/>
  <c r="Y176" i="25" a="1"/>
  <c r="Y176" i="25" s="1"/>
  <c r="W176" i="25" a="1"/>
  <c r="W176" i="25" s="1"/>
  <c r="S179" i="24"/>
  <c r="Y174" i="23" a="1"/>
  <c r="Y174" i="23" s="1"/>
  <c r="W174" i="23" a="1"/>
  <c r="W174" i="23" s="1"/>
  <c r="X174" i="23" a="1"/>
  <c r="X174" i="23" s="1"/>
  <c r="V175" i="23"/>
  <c r="N175" i="23"/>
  <c r="O175" i="23" s="1"/>
  <c r="P175" i="23" s="1"/>
  <c r="Q175" i="23" s="1"/>
  <c r="R175" i="23" s="1"/>
  <c r="W174" i="39" l="1" a="1"/>
  <c r="W174" i="39" s="1"/>
  <c r="Y174" i="39" a="1"/>
  <c r="Y174" i="39" s="1"/>
  <c r="X174" i="39" a="1"/>
  <c r="X174" i="39" s="1"/>
  <c r="N175" i="39"/>
  <c r="O175" i="39" s="1"/>
  <c r="P175" i="39" s="1"/>
  <c r="Q175" i="39" s="1"/>
  <c r="R175" i="39" s="1"/>
  <c r="V175" i="39"/>
  <c r="S173" i="38"/>
  <c r="X173" i="38" a="1"/>
  <c r="X173" i="38" s="1"/>
  <c r="Y173" i="38" a="1"/>
  <c r="Y173" i="38" s="1"/>
  <c r="W173" i="38" a="1"/>
  <c r="W173" i="38" s="1"/>
  <c r="M175" i="37"/>
  <c r="V174" i="37"/>
  <c r="W173" i="37" a="1"/>
  <c r="W173" i="37" s="1"/>
  <c r="Y173" i="37" a="1"/>
  <c r="Y173" i="37" s="1"/>
  <c r="V179" i="36"/>
  <c r="N179" i="36"/>
  <c r="O179" i="36" s="1"/>
  <c r="P179" i="36" s="1"/>
  <c r="Q179" i="36" s="1"/>
  <c r="R179" i="36" s="1"/>
  <c r="Y178" i="36" a="1"/>
  <c r="Y178" i="36" s="1"/>
  <c r="W178" i="36" a="1"/>
  <c r="W178" i="36" s="1"/>
  <c r="X178" i="36" a="1"/>
  <c r="X178" i="36" s="1"/>
  <c r="M179" i="35"/>
  <c r="V178" i="35"/>
  <c r="X177" i="35" a="1"/>
  <c r="X177" i="35" s="1"/>
  <c r="W177" i="35" a="1"/>
  <c r="W177" i="35" s="1"/>
  <c r="V178" i="34"/>
  <c r="M179" i="34"/>
  <c r="X177" i="34" a="1"/>
  <c r="X177" i="34" s="1"/>
  <c r="W177" i="34" a="1"/>
  <c r="W177" i="34" s="1"/>
  <c r="Y177" i="34" a="1"/>
  <c r="Y177" i="34" s="1"/>
  <c r="S171" i="33"/>
  <c r="X171" i="33" a="1"/>
  <c r="X171" i="33" s="1"/>
  <c r="W171" i="33" a="1"/>
  <c r="W171" i="33" s="1"/>
  <c r="W170" i="32" a="1"/>
  <c r="W170" i="32" s="1"/>
  <c r="Y170" i="32" a="1"/>
  <c r="Y170" i="32" s="1"/>
  <c r="X170" i="32" a="1"/>
  <c r="X170" i="32" s="1"/>
  <c r="N171" i="32"/>
  <c r="O171" i="32" s="1"/>
  <c r="P171" i="32" s="1"/>
  <c r="Q171" i="32" s="1"/>
  <c r="R171" i="32" s="1"/>
  <c r="V171" i="32"/>
  <c r="N173" i="31"/>
  <c r="O173" i="31" s="1"/>
  <c r="P173" i="31" s="1"/>
  <c r="Q173" i="31" s="1"/>
  <c r="R173" i="31" s="1"/>
  <c r="V173" i="31"/>
  <c r="X172" i="31" a="1"/>
  <c r="X172" i="31" s="1"/>
  <c r="W172" i="31" a="1"/>
  <c r="W172" i="31" s="1"/>
  <c r="Y172" i="31" a="1"/>
  <c r="Y172" i="31" s="1"/>
  <c r="Y174" i="30" a="1"/>
  <c r="Y174" i="30" s="1"/>
  <c r="X174" i="30" a="1"/>
  <c r="X174" i="30" s="1"/>
  <c r="W174" i="30" a="1"/>
  <c r="W174" i="30" s="1"/>
  <c r="N175" i="30"/>
  <c r="O175" i="30" s="1"/>
  <c r="P175" i="30" s="1"/>
  <c r="Q175" i="30" s="1"/>
  <c r="R175" i="30" s="1"/>
  <c r="V175" i="30"/>
  <c r="M173" i="29"/>
  <c r="V172" i="29"/>
  <c r="W171" i="29" a="1"/>
  <c r="W171" i="29" s="1"/>
  <c r="Y171" i="29" a="1"/>
  <c r="Y171" i="29" s="1"/>
  <c r="S177" i="28"/>
  <c r="W177" i="28" a="1"/>
  <c r="W177" i="28" s="1"/>
  <c r="Y177" i="28" a="1"/>
  <c r="Y177" i="28" s="1"/>
  <c r="X172" i="27" a="1"/>
  <c r="X172" i="27" s="1"/>
  <c r="Y172" i="27" a="1"/>
  <c r="Y172" i="27" s="1"/>
  <c r="W172" i="27" a="1"/>
  <c r="W172" i="27" s="1"/>
  <c r="V173" i="27"/>
  <c r="N173" i="27"/>
  <c r="O173" i="27" s="1"/>
  <c r="P173" i="27" s="1"/>
  <c r="Q173" i="27" s="1"/>
  <c r="R173" i="27" s="1"/>
  <c r="Y172" i="26" a="1"/>
  <c r="Y172" i="26" s="1"/>
  <c r="W172" i="26" a="1"/>
  <c r="W172" i="26" s="1"/>
  <c r="X172" i="26" a="1"/>
  <c r="X172" i="26" s="1"/>
  <c r="N173" i="26"/>
  <c r="O173" i="26" s="1"/>
  <c r="P173" i="26" s="1"/>
  <c r="Q173" i="26" s="1"/>
  <c r="R173" i="26" s="1"/>
  <c r="V173" i="26"/>
  <c r="S177" i="25"/>
  <c r="V180" i="24"/>
  <c r="M181" i="24"/>
  <c r="X179" i="24" a="1"/>
  <c r="X179" i="24" s="1"/>
  <c r="Y179" i="24" a="1"/>
  <c r="Y179" i="24" s="1"/>
  <c r="W179" i="24" a="1"/>
  <c r="W179" i="24" s="1"/>
  <c r="S175" i="23"/>
  <c r="Y175" i="23" a="1"/>
  <c r="Y175" i="23" s="1"/>
  <c r="S175" i="39" l="1"/>
  <c r="Y175" i="39" a="1"/>
  <c r="Y175" i="39" s="1"/>
  <c r="M175" i="38"/>
  <c r="V174" i="38"/>
  <c r="Y174" i="37" a="1"/>
  <c r="Y174" i="37" s="1"/>
  <c r="W174" i="37" a="1"/>
  <c r="W174" i="37" s="1"/>
  <c r="X174" i="37" a="1"/>
  <c r="X174" i="37" s="1"/>
  <c r="N175" i="37"/>
  <c r="O175" i="37" s="1"/>
  <c r="P175" i="37" s="1"/>
  <c r="Q175" i="37" s="1"/>
  <c r="R175" i="37" s="1"/>
  <c r="V175" i="37"/>
  <c r="S179" i="36"/>
  <c r="W179" i="36" a="1"/>
  <c r="W179" i="36" s="1"/>
  <c r="Y179" i="36" a="1"/>
  <c r="Y179" i="36" s="1"/>
  <c r="X178" i="35" a="1"/>
  <c r="X178" i="35" s="1"/>
  <c r="W178" i="35" a="1"/>
  <c r="W178" i="35" s="1"/>
  <c r="Y178" i="35" a="1"/>
  <c r="Y178" i="35" s="1"/>
  <c r="N179" i="35"/>
  <c r="O179" i="35" s="1"/>
  <c r="P179" i="35" s="1"/>
  <c r="Q179" i="35" s="1"/>
  <c r="R179" i="35" s="1"/>
  <c r="V179" i="35"/>
  <c r="N179" i="34"/>
  <c r="O179" i="34" s="1"/>
  <c r="P179" i="34" s="1"/>
  <c r="Q179" i="34" s="1"/>
  <c r="R179" i="34" s="1"/>
  <c r="V179" i="34"/>
  <c r="Y178" i="34" a="1"/>
  <c r="Y178" i="34" s="1"/>
  <c r="X178" i="34" a="1"/>
  <c r="X178" i="34" s="1"/>
  <c r="W178" i="34" a="1"/>
  <c r="W178" i="34" s="1"/>
  <c r="M173" i="33"/>
  <c r="V172" i="33"/>
  <c r="Y171" i="33" a="1"/>
  <c r="Y171" i="33" s="1"/>
  <c r="S171" i="32"/>
  <c r="X171" i="32" s="1" a="1"/>
  <c r="X171" i="32" s="1"/>
  <c r="S173" i="31"/>
  <c r="S175" i="30"/>
  <c r="W175" i="30" a="1"/>
  <c r="W175" i="30" s="1"/>
  <c r="Y172" i="29" a="1"/>
  <c r="Y172" i="29" s="1"/>
  <c r="W172" i="29" a="1"/>
  <c r="W172" i="29" s="1"/>
  <c r="X172" i="29" a="1"/>
  <c r="X172" i="29" s="1"/>
  <c r="V173" i="29"/>
  <c r="N173" i="29"/>
  <c r="O173" i="29" s="1"/>
  <c r="P173" i="29" s="1"/>
  <c r="Q173" i="29" s="1"/>
  <c r="R173" i="29" s="1"/>
  <c r="V178" i="28"/>
  <c r="M179" i="28"/>
  <c r="X177" i="28" a="1"/>
  <c r="X177" i="28" s="1"/>
  <c r="X173" i="27" a="1"/>
  <c r="X173" i="27" s="1"/>
  <c r="S173" i="27"/>
  <c r="S173" i="26"/>
  <c r="W173" i="26" a="1"/>
  <c r="W173" i="26" s="1"/>
  <c r="Y173" i="26" a="1"/>
  <c r="Y173" i="26" s="1"/>
  <c r="V178" i="25"/>
  <c r="M179" i="25"/>
  <c r="X177" i="25" a="1"/>
  <c r="X177" i="25" s="1"/>
  <c r="Y177" i="25" a="1"/>
  <c r="Y177" i="25" s="1"/>
  <c r="W177" i="25" a="1"/>
  <c r="W177" i="25" s="1"/>
  <c r="N181" i="24"/>
  <c r="O181" i="24" s="1"/>
  <c r="P181" i="24" s="1"/>
  <c r="Q181" i="24" s="1"/>
  <c r="R181" i="24" s="1"/>
  <c r="V181" i="24"/>
  <c r="Y180" i="24" a="1"/>
  <c r="Y180" i="24" s="1"/>
  <c r="X180" i="24" a="1"/>
  <c r="X180" i="24" s="1"/>
  <c r="W180" i="24" a="1"/>
  <c r="W180" i="24" s="1"/>
  <c r="V176" i="23"/>
  <c r="M177" i="23"/>
  <c r="W175" i="23" a="1"/>
  <c r="W175" i="23" s="1"/>
  <c r="X175" i="23" a="1"/>
  <c r="X175" i="23" s="1"/>
  <c r="M177" i="39" l="1"/>
  <c r="V176" i="39"/>
  <c r="X175" i="39" a="1"/>
  <c r="X175" i="39" s="1"/>
  <c r="W175" i="39" a="1"/>
  <c r="W175" i="39" s="1"/>
  <c r="Y174" i="38" a="1"/>
  <c r="Y174" i="38" s="1"/>
  <c r="W174" i="38" a="1"/>
  <c r="W174" i="38" s="1"/>
  <c r="X174" i="38" a="1"/>
  <c r="X174" i="38" s="1"/>
  <c r="V175" i="38"/>
  <c r="N175" i="38"/>
  <c r="O175" i="38" s="1"/>
  <c r="P175" i="38" s="1"/>
  <c r="Q175" i="38" s="1"/>
  <c r="R175" i="38" s="1"/>
  <c r="S175" i="37"/>
  <c r="Y175" i="37" a="1"/>
  <c r="Y175" i="37" s="1"/>
  <c r="V180" i="36"/>
  <c r="M181" i="36"/>
  <c r="X179" i="36" a="1"/>
  <c r="X179" i="36" s="1"/>
  <c r="S179" i="35"/>
  <c r="X179" i="35" s="1" a="1"/>
  <c r="X179" i="35" s="1"/>
  <c r="S179" i="34"/>
  <c r="X179" i="34" a="1"/>
  <c r="X179" i="34" s="1"/>
  <c r="W172" i="33" a="1"/>
  <c r="W172" i="33" s="1"/>
  <c r="Y172" i="33" a="1"/>
  <c r="Y172" i="33" s="1"/>
  <c r="X172" i="33" a="1"/>
  <c r="X172" i="33" s="1"/>
  <c r="V173" i="33"/>
  <c r="N173" i="33"/>
  <c r="O173" i="33" s="1"/>
  <c r="P173" i="33" s="1"/>
  <c r="Q173" i="33" s="1"/>
  <c r="R173" i="33" s="1"/>
  <c r="V172" i="32"/>
  <c r="M173" i="32"/>
  <c r="W171" i="32" a="1"/>
  <c r="W171" i="32" s="1"/>
  <c r="Y171" i="32" a="1"/>
  <c r="Y171" i="32" s="1"/>
  <c r="M175" i="31"/>
  <c r="V174" i="31"/>
  <c r="Y173" i="31" a="1"/>
  <c r="Y173" i="31" s="1"/>
  <c r="X173" i="31" a="1"/>
  <c r="X173" i="31" s="1"/>
  <c r="W173" i="31" a="1"/>
  <c r="W173" i="31" s="1"/>
  <c r="V176" i="30"/>
  <c r="M177" i="30"/>
  <c r="X175" i="30" a="1"/>
  <c r="X175" i="30" s="1"/>
  <c r="Y175" i="30" a="1"/>
  <c r="Y175" i="30" s="1"/>
  <c r="W173" i="29" a="1"/>
  <c r="W173" i="29" s="1"/>
  <c r="X173" i="29" a="1"/>
  <c r="X173" i="29" s="1"/>
  <c r="S173" i="29"/>
  <c r="V179" i="28"/>
  <c r="N179" i="28"/>
  <c r="O179" i="28" s="1"/>
  <c r="P179" i="28" s="1"/>
  <c r="Q179" i="28" s="1"/>
  <c r="R179" i="28" s="1"/>
  <c r="W178" i="28" a="1"/>
  <c r="W178" i="28" s="1"/>
  <c r="Y178" i="28" a="1"/>
  <c r="Y178" i="28" s="1"/>
  <c r="X178" i="28" a="1"/>
  <c r="X178" i="28" s="1"/>
  <c r="M175" i="27"/>
  <c r="V174" i="27"/>
  <c r="Y173" i="27" a="1"/>
  <c r="Y173" i="27" s="1"/>
  <c r="W173" i="27" a="1"/>
  <c r="W173" i="27" s="1"/>
  <c r="M175" i="26"/>
  <c r="V174" i="26"/>
  <c r="X173" i="26" a="1"/>
  <c r="X173" i="26" s="1"/>
  <c r="V179" i="25"/>
  <c r="N179" i="25"/>
  <c r="O179" i="25" s="1"/>
  <c r="P179" i="25" s="1"/>
  <c r="Q179" i="25" s="1"/>
  <c r="R179" i="25" s="1"/>
  <c r="W178" i="25" a="1"/>
  <c r="W178" i="25" s="1"/>
  <c r="Y178" i="25" a="1"/>
  <c r="Y178" i="25" s="1"/>
  <c r="X178" i="25" a="1"/>
  <c r="X178" i="25" s="1"/>
  <c r="S181" i="24"/>
  <c r="N177" i="23"/>
  <c r="O177" i="23" s="1"/>
  <c r="P177" i="23" s="1"/>
  <c r="Q177" i="23" s="1"/>
  <c r="R177" i="23" s="1"/>
  <c r="V177" i="23"/>
  <c r="W176" i="23" a="1"/>
  <c r="W176" i="23" s="1"/>
  <c r="Y176" i="23" a="1"/>
  <c r="Y176" i="23" s="1"/>
  <c r="X176" i="23" a="1"/>
  <c r="X176" i="23" s="1"/>
  <c r="Y176" i="39" l="1" a="1"/>
  <c r="Y176" i="39" s="1"/>
  <c r="W176" i="39" a="1"/>
  <c r="W176" i="39" s="1"/>
  <c r="X176" i="39" a="1"/>
  <c r="X176" i="39" s="1"/>
  <c r="N177" i="39"/>
  <c r="O177" i="39" s="1"/>
  <c r="P177" i="39" s="1"/>
  <c r="Q177" i="39" s="1"/>
  <c r="R177" i="39" s="1"/>
  <c r="V177" i="39"/>
  <c r="S175" i="38"/>
  <c r="X175" i="38" a="1"/>
  <c r="X175" i="38" s="1"/>
  <c r="V176" i="37"/>
  <c r="M177" i="37"/>
  <c r="W175" i="37" a="1"/>
  <c r="W175" i="37" s="1"/>
  <c r="X175" i="37" a="1"/>
  <c r="X175" i="37" s="1"/>
  <c r="V181" i="36"/>
  <c r="N181" i="36"/>
  <c r="O181" i="36" s="1"/>
  <c r="P181" i="36" s="1"/>
  <c r="Q181" i="36" s="1"/>
  <c r="R181" i="36" s="1"/>
  <c r="W180" i="36" a="1"/>
  <c r="W180" i="36" s="1"/>
  <c r="Y180" i="36" a="1"/>
  <c r="Y180" i="36" s="1"/>
  <c r="X180" i="36" a="1"/>
  <c r="X180" i="36" s="1"/>
  <c r="M181" i="35"/>
  <c r="V180" i="35"/>
  <c r="W179" i="35" a="1"/>
  <c r="W179" i="35" s="1"/>
  <c r="Y179" i="35" a="1"/>
  <c r="Y179" i="35" s="1"/>
  <c r="V180" i="34"/>
  <c r="M181" i="34"/>
  <c r="Y179" i="34" a="1"/>
  <c r="Y179" i="34" s="1"/>
  <c r="W179" i="34" a="1"/>
  <c r="W179" i="34" s="1"/>
  <c r="S173" i="33"/>
  <c r="Y173" i="33" a="1"/>
  <c r="Y173" i="33" s="1"/>
  <c r="N173" i="32"/>
  <c r="O173" i="32" s="1"/>
  <c r="P173" i="32" s="1"/>
  <c r="Q173" i="32" s="1"/>
  <c r="R173" i="32" s="1"/>
  <c r="V173" i="32"/>
  <c r="Y172" i="32" a="1"/>
  <c r="Y172" i="32" s="1"/>
  <c r="W172" i="32" a="1"/>
  <c r="W172" i="32" s="1"/>
  <c r="X172" i="32" a="1"/>
  <c r="X172" i="32" s="1"/>
  <c r="X174" i="31" a="1"/>
  <c r="X174" i="31" s="1"/>
  <c r="Y174" i="31" a="1"/>
  <c r="Y174" i="31" s="1"/>
  <c r="W174" i="31" a="1"/>
  <c r="W174" i="31" s="1"/>
  <c r="N175" i="31"/>
  <c r="O175" i="31" s="1"/>
  <c r="P175" i="31" s="1"/>
  <c r="Q175" i="31" s="1"/>
  <c r="R175" i="31" s="1"/>
  <c r="V175" i="31"/>
  <c r="V177" i="30"/>
  <c r="N177" i="30"/>
  <c r="O177" i="30" s="1"/>
  <c r="P177" i="30" s="1"/>
  <c r="Q177" i="30" s="1"/>
  <c r="R177" i="30" s="1"/>
  <c r="X176" i="30" a="1"/>
  <c r="X176" i="30" s="1"/>
  <c r="W176" i="30" a="1"/>
  <c r="W176" i="30" s="1"/>
  <c r="Y176" i="30" a="1"/>
  <c r="Y176" i="30" s="1"/>
  <c r="M175" i="29"/>
  <c r="V174" i="29"/>
  <c r="Y173" i="29" a="1"/>
  <c r="Y173" i="29" s="1"/>
  <c r="W179" i="28" a="1"/>
  <c r="W179" i="28" s="1"/>
  <c r="S179" i="28"/>
  <c r="X179" i="28" a="1"/>
  <c r="X179" i="28" s="1"/>
  <c r="Y179" i="28" a="1"/>
  <c r="Y179" i="28" s="1"/>
  <c r="W174" i="27" a="1"/>
  <c r="W174" i="27" s="1"/>
  <c r="Y174" i="27" a="1"/>
  <c r="Y174" i="27" s="1"/>
  <c r="X174" i="27" a="1"/>
  <c r="X174" i="27" s="1"/>
  <c r="N175" i="27"/>
  <c r="O175" i="27" s="1"/>
  <c r="P175" i="27" s="1"/>
  <c r="Q175" i="27" s="1"/>
  <c r="R175" i="27" s="1"/>
  <c r="V175" i="27"/>
  <c r="X174" i="26" a="1"/>
  <c r="X174" i="26" s="1"/>
  <c r="W174" i="26" a="1"/>
  <c r="W174" i="26" s="1"/>
  <c r="Y174" i="26" a="1"/>
  <c r="Y174" i="26" s="1"/>
  <c r="N175" i="26"/>
  <c r="O175" i="26" s="1"/>
  <c r="P175" i="26" s="1"/>
  <c r="Q175" i="26" s="1"/>
  <c r="R175" i="26" s="1"/>
  <c r="V175" i="26"/>
  <c r="S179" i="25"/>
  <c r="X179" i="25" s="1" a="1"/>
  <c r="X179" i="25" s="1"/>
  <c r="M183" i="24"/>
  <c r="V182" i="24"/>
  <c r="X181" i="24" a="1"/>
  <c r="X181" i="24" s="1"/>
  <c r="W181" i="24" a="1"/>
  <c r="W181" i="24" s="1"/>
  <c r="Y181" i="24" a="1"/>
  <c r="Y181" i="24" s="1"/>
  <c r="Y177" i="23" a="1"/>
  <c r="Y177" i="23" s="1"/>
  <c r="S177" i="23"/>
  <c r="X177" i="23" a="1"/>
  <c r="X177" i="23" s="1"/>
  <c r="S177" i="39" l="1"/>
  <c r="W177" i="39" a="1"/>
  <c r="W177" i="39" s="1"/>
  <c r="M177" i="38"/>
  <c r="V176" i="38"/>
  <c r="Y175" i="38" a="1"/>
  <c r="Y175" i="38" s="1"/>
  <c r="W175" i="38" a="1"/>
  <c r="W175" i="38" s="1"/>
  <c r="V177" i="37"/>
  <c r="N177" i="37"/>
  <c r="O177" i="37" s="1"/>
  <c r="P177" i="37" s="1"/>
  <c r="Q177" i="37" s="1"/>
  <c r="R177" i="37" s="1"/>
  <c r="X176" i="37" a="1"/>
  <c r="X176" i="37" s="1"/>
  <c r="Y176" i="37" a="1"/>
  <c r="Y176" i="37" s="1"/>
  <c r="W176" i="37" a="1"/>
  <c r="W176" i="37" s="1"/>
  <c r="S181" i="36"/>
  <c r="W181" i="36" a="1"/>
  <c r="W181" i="36" s="1"/>
  <c r="X180" i="35" a="1"/>
  <c r="X180" i="35" s="1"/>
  <c r="W180" i="35" a="1"/>
  <c r="W180" i="35" s="1"/>
  <c r="Y180" i="35" a="1"/>
  <c r="Y180" i="35" s="1"/>
  <c r="N181" i="35"/>
  <c r="O181" i="35" s="1"/>
  <c r="P181" i="35" s="1"/>
  <c r="Q181" i="35" s="1"/>
  <c r="R181" i="35" s="1"/>
  <c r="V181" i="35"/>
  <c r="V181" i="34"/>
  <c r="N181" i="34"/>
  <c r="O181" i="34" s="1"/>
  <c r="P181" i="34" s="1"/>
  <c r="Q181" i="34" s="1"/>
  <c r="R181" i="34" s="1"/>
  <c r="W180" i="34" a="1"/>
  <c r="W180" i="34" s="1"/>
  <c r="Y180" i="34" a="1"/>
  <c r="Y180" i="34" s="1"/>
  <c r="X180" i="34" a="1"/>
  <c r="X180" i="34" s="1"/>
  <c r="M175" i="33"/>
  <c r="V174" i="33"/>
  <c r="X173" i="33" a="1"/>
  <c r="X173" i="33" s="1"/>
  <c r="W173" i="33" a="1"/>
  <c r="W173" i="33" s="1"/>
  <c r="S173" i="32"/>
  <c r="S175" i="31"/>
  <c r="X175" i="31" a="1"/>
  <c r="X175" i="31" s="1"/>
  <c r="W175" i="31" a="1"/>
  <c r="W175" i="31" s="1"/>
  <c r="S177" i="30"/>
  <c r="W174" i="29" a="1"/>
  <c r="W174" i="29" s="1"/>
  <c r="X174" i="29" a="1"/>
  <c r="X174" i="29" s="1"/>
  <c r="Y174" i="29" a="1"/>
  <c r="Y174" i="29" s="1"/>
  <c r="V175" i="29"/>
  <c r="N175" i="29"/>
  <c r="O175" i="29" s="1"/>
  <c r="P175" i="29" s="1"/>
  <c r="Q175" i="29" s="1"/>
  <c r="R175" i="29" s="1"/>
  <c r="V180" i="28"/>
  <c r="M181" i="28"/>
  <c r="S175" i="27"/>
  <c r="X175" i="27" a="1"/>
  <c r="X175" i="27" s="1"/>
  <c r="S175" i="26"/>
  <c r="Y175" i="26" a="1"/>
  <c r="Y175" i="26" s="1"/>
  <c r="M181" i="25"/>
  <c r="V180" i="25"/>
  <c r="W179" i="25" a="1"/>
  <c r="W179" i="25" s="1"/>
  <c r="Y179" i="25" a="1"/>
  <c r="Y179" i="25" s="1"/>
  <c r="Y182" i="24" a="1"/>
  <c r="Y182" i="24" s="1"/>
  <c r="X182" i="24" a="1"/>
  <c r="X182" i="24" s="1"/>
  <c r="W182" i="24" a="1"/>
  <c r="W182" i="24" s="1"/>
  <c r="N183" i="24"/>
  <c r="O183" i="24" s="1"/>
  <c r="P183" i="24" s="1"/>
  <c r="Q183" i="24" s="1"/>
  <c r="R183" i="24" s="1"/>
  <c r="V183" i="24"/>
  <c r="V178" i="23"/>
  <c r="M179" i="23"/>
  <c r="W177" i="23" a="1"/>
  <c r="W177" i="23" s="1"/>
  <c r="V178" i="39" l="1"/>
  <c r="M179" i="39"/>
  <c r="Y177" i="39" a="1"/>
  <c r="Y177" i="39" s="1"/>
  <c r="X177" i="39" a="1"/>
  <c r="X177" i="39" s="1"/>
  <c r="X176" i="38" a="1"/>
  <c r="X176" i="38" s="1"/>
  <c r="Y176" i="38" a="1"/>
  <c r="Y176" i="38" s="1"/>
  <c r="W176" i="38" a="1"/>
  <c r="W176" i="38" s="1"/>
  <c r="N177" i="38"/>
  <c r="O177" i="38" s="1"/>
  <c r="P177" i="38" s="1"/>
  <c r="Q177" i="38" s="1"/>
  <c r="R177" i="38" s="1"/>
  <c r="V177" i="38"/>
  <c r="S177" i="37"/>
  <c r="W177" i="37" a="1"/>
  <c r="W177" i="37" s="1"/>
  <c r="Y177" i="37" a="1"/>
  <c r="Y177" i="37" s="1"/>
  <c r="M183" i="36"/>
  <c r="V182" i="36"/>
  <c r="Y181" i="36" a="1"/>
  <c r="Y181" i="36" s="1"/>
  <c r="X181" i="36" a="1"/>
  <c r="X181" i="36" s="1"/>
  <c r="S181" i="35"/>
  <c r="S181" i="34"/>
  <c r="Y181" i="34" a="1"/>
  <c r="Y181" i="34" s="1"/>
  <c r="X174" i="33" a="1"/>
  <c r="X174" i="33" s="1"/>
  <c r="Y174" i="33" a="1"/>
  <c r="Y174" i="33" s="1"/>
  <c r="W174" i="33" a="1"/>
  <c r="W174" i="33" s="1"/>
  <c r="N175" i="33"/>
  <c r="O175" i="33" s="1"/>
  <c r="P175" i="33" s="1"/>
  <c r="Q175" i="33" s="1"/>
  <c r="R175" i="33" s="1"/>
  <c r="V175" i="33"/>
  <c r="M175" i="32"/>
  <c r="V174" i="32"/>
  <c r="W173" i="32" a="1"/>
  <c r="W173" i="32" s="1"/>
  <c r="Y173" i="32" a="1"/>
  <c r="Y173" i="32" s="1"/>
  <c r="X173" i="32" a="1"/>
  <c r="X173" i="32" s="1"/>
  <c r="V176" i="31"/>
  <c r="M177" i="31"/>
  <c r="Y175" i="31" a="1"/>
  <c r="Y175" i="31" s="1"/>
  <c r="M179" i="30"/>
  <c r="V178" i="30"/>
  <c r="Y177" i="30" a="1"/>
  <c r="Y177" i="30" s="1"/>
  <c r="X177" i="30" a="1"/>
  <c r="X177" i="30" s="1"/>
  <c r="W177" i="30" a="1"/>
  <c r="W177" i="30" s="1"/>
  <c r="S175" i="29"/>
  <c r="V181" i="28"/>
  <c r="N181" i="28"/>
  <c r="O181" i="28" s="1"/>
  <c r="P181" i="28" s="1"/>
  <c r="Q181" i="28" s="1"/>
  <c r="R181" i="28" s="1"/>
  <c r="Y180" i="28" a="1"/>
  <c r="Y180" i="28" s="1"/>
  <c r="X180" i="28" a="1"/>
  <c r="X180" i="28" s="1"/>
  <c r="W180" i="28" a="1"/>
  <c r="W180" i="28" s="1"/>
  <c r="V176" i="27"/>
  <c r="M177" i="27"/>
  <c r="W175" i="27" a="1"/>
  <c r="W175" i="27" s="1"/>
  <c r="Y175" i="27" a="1"/>
  <c r="Y175" i="27" s="1"/>
  <c r="M177" i="26"/>
  <c r="V176" i="26"/>
  <c r="W175" i="26" a="1"/>
  <c r="W175" i="26" s="1"/>
  <c r="X175" i="26" a="1"/>
  <c r="X175" i="26" s="1"/>
  <c r="X180" i="25" a="1"/>
  <c r="X180" i="25" s="1"/>
  <c r="W180" i="25" a="1"/>
  <c r="W180" i="25" s="1"/>
  <c r="Y180" i="25" a="1"/>
  <c r="Y180" i="25" s="1"/>
  <c r="V181" i="25"/>
  <c r="N181" i="25"/>
  <c r="O181" i="25" s="1"/>
  <c r="P181" i="25" s="1"/>
  <c r="Q181" i="25" s="1"/>
  <c r="R181" i="25" s="1"/>
  <c r="S183" i="24"/>
  <c r="N179" i="23"/>
  <c r="O179" i="23" s="1"/>
  <c r="P179" i="23" s="1"/>
  <c r="Q179" i="23" s="1"/>
  <c r="R179" i="23" s="1"/>
  <c r="V179" i="23"/>
  <c r="X178" i="23" a="1"/>
  <c r="X178" i="23" s="1"/>
  <c r="W178" i="23" a="1"/>
  <c r="W178" i="23" s="1"/>
  <c r="Y178" i="23" a="1"/>
  <c r="Y178" i="23" s="1"/>
  <c r="N179" i="39" l="1"/>
  <c r="O179" i="39" s="1"/>
  <c r="P179" i="39" s="1"/>
  <c r="Q179" i="39" s="1"/>
  <c r="R179" i="39" s="1"/>
  <c r="V179" i="39"/>
  <c r="Y178" i="39" a="1"/>
  <c r="Y178" i="39" s="1"/>
  <c r="W178" i="39" a="1"/>
  <c r="W178" i="39" s="1"/>
  <c r="X178" i="39" a="1"/>
  <c r="X178" i="39" s="1"/>
  <c r="S177" i="38"/>
  <c r="X177" i="38" a="1"/>
  <c r="X177" i="38" s="1"/>
  <c r="W177" i="38" a="1"/>
  <c r="W177" i="38" s="1"/>
  <c r="V178" i="37"/>
  <c r="M179" i="37"/>
  <c r="X177" i="37" a="1"/>
  <c r="X177" i="37" s="1"/>
  <c r="W182" i="36" a="1"/>
  <c r="W182" i="36" s="1"/>
  <c r="X182" i="36" a="1"/>
  <c r="X182" i="36" s="1"/>
  <c r="Y182" i="36" a="1"/>
  <c r="Y182" i="36" s="1"/>
  <c r="N183" i="36"/>
  <c r="O183" i="36" s="1"/>
  <c r="P183" i="36" s="1"/>
  <c r="Q183" i="36" s="1"/>
  <c r="R183" i="36" s="1"/>
  <c r="V183" i="36"/>
  <c r="M183" i="35"/>
  <c r="V182" i="35"/>
  <c r="W181" i="35" a="1"/>
  <c r="W181" i="35" s="1"/>
  <c r="Y181" i="35" a="1"/>
  <c r="Y181" i="35" s="1"/>
  <c r="X181" i="35" a="1"/>
  <c r="X181" i="35" s="1"/>
  <c r="V182" i="34"/>
  <c r="M183" i="34"/>
  <c r="X181" i="34" a="1"/>
  <c r="X181" i="34" s="1"/>
  <c r="W181" i="34" a="1"/>
  <c r="W181" i="34" s="1"/>
  <c r="S175" i="33"/>
  <c r="X175" i="33" a="1"/>
  <c r="X175" i="33" s="1"/>
  <c r="Y175" i="33" a="1"/>
  <c r="Y175" i="33" s="1"/>
  <c r="X174" i="32" a="1"/>
  <c r="X174" i="32" s="1"/>
  <c r="Y174" i="32" a="1"/>
  <c r="Y174" i="32" s="1"/>
  <c r="W174" i="32" a="1"/>
  <c r="W174" i="32" s="1"/>
  <c r="V175" i="32"/>
  <c r="N175" i="32"/>
  <c r="O175" i="32" s="1"/>
  <c r="P175" i="32" s="1"/>
  <c r="Q175" i="32" s="1"/>
  <c r="R175" i="32" s="1"/>
  <c r="N177" i="31"/>
  <c r="O177" i="31" s="1"/>
  <c r="P177" i="31" s="1"/>
  <c r="Q177" i="31" s="1"/>
  <c r="R177" i="31" s="1"/>
  <c r="V177" i="31"/>
  <c r="Y176" i="31" a="1"/>
  <c r="Y176" i="31" s="1"/>
  <c r="W176" i="31" a="1"/>
  <c r="W176" i="31" s="1"/>
  <c r="X176" i="31" a="1"/>
  <c r="X176" i="31" s="1"/>
  <c r="X178" i="30" a="1"/>
  <c r="X178" i="30" s="1"/>
  <c r="W178" i="30" a="1"/>
  <c r="W178" i="30" s="1"/>
  <c r="Y178" i="30" a="1"/>
  <c r="Y178" i="30" s="1"/>
  <c r="V179" i="30"/>
  <c r="N179" i="30"/>
  <c r="O179" i="30" s="1"/>
  <c r="P179" i="30" s="1"/>
  <c r="Q179" i="30" s="1"/>
  <c r="R179" i="30" s="1"/>
  <c r="V176" i="29"/>
  <c r="M177" i="29"/>
  <c r="Y175" i="29" a="1"/>
  <c r="Y175" i="29" s="1"/>
  <c r="X175" i="29" a="1"/>
  <c r="X175" i="29" s="1"/>
  <c r="W175" i="29" a="1"/>
  <c r="W175" i="29" s="1"/>
  <c r="S181" i="28"/>
  <c r="X181" i="28" a="1"/>
  <c r="X181" i="28" s="1"/>
  <c r="W181" i="28" a="1"/>
  <c r="W181" i="28" s="1"/>
  <c r="V177" i="27"/>
  <c r="N177" i="27"/>
  <c r="O177" i="27" s="1"/>
  <c r="P177" i="27" s="1"/>
  <c r="Q177" i="27" s="1"/>
  <c r="R177" i="27" s="1"/>
  <c r="W176" i="27" a="1"/>
  <c r="W176" i="27" s="1"/>
  <c r="Y176" i="27" a="1"/>
  <c r="Y176" i="27" s="1"/>
  <c r="X176" i="27" a="1"/>
  <c r="X176" i="27" s="1"/>
  <c r="W176" i="26" a="1"/>
  <c r="W176" i="26" s="1"/>
  <c r="X176" i="26" a="1"/>
  <c r="X176" i="26" s="1"/>
  <c r="Y176" i="26" a="1"/>
  <c r="Y176" i="26" s="1"/>
  <c r="V177" i="26"/>
  <c r="N177" i="26"/>
  <c r="O177" i="26" s="1"/>
  <c r="P177" i="26" s="1"/>
  <c r="Q177" i="26" s="1"/>
  <c r="R177" i="26" s="1"/>
  <c r="S181" i="25"/>
  <c r="X181" i="25" a="1"/>
  <c r="X181" i="25" s="1"/>
  <c r="Y181" i="25" a="1"/>
  <c r="Y181" i="25" s="1"/>
  <c r="M185" i="24"/>
  <c r="V184" i="24"/>
  <c r="Y183" i="24" a="1"/>
  <c r="Y183" i="24" s="1"/>
  <c r="W183" i="24" a="1"/>
  <c r="W183" i="24" s="1"/>
  <c r="X183" i="24" a="1"/>
  <c r="X183" i="24" s="1"/>
  <c r="S179" i="23"/>
  <c r="W179" i="23" s="1" a="1"/>
  <c r="W179" i="23" s="1"/>
  <c r="S179" i="39" l="1"/>
  <c r="M179" i="38"/>
  <c r="V178" i="38"/>
  <c r="Y177" i="38" a="1"/>
  <c r="Y177" i="38" s="1"/>
  <c r="V179" i="37"/>
  <c r="N179" i="37"/>
  <c r="O179" i="37" s="1"/>
  <c r="P179" i="37" s="1"/>
  <c r="Q179" i="37" s="1"/>
  <c r="R179" i="37" s="1"/>
  <c r="W178" i="37" a="1"/>
  <c r="W178" i="37" s="1"/>
  <c r="Y178" i="37" a="1"/>
  <c r="Y178" i="37" s="1"/>
  <c r="X178" i="37" a="1"/>
  <c r="X178" i="37" s="1"/>
  <c r="S183" i="36"/>
  <c r="X183" i="36" a="1"/>
  <c r="X183" i="36" s="1"/>
  <c r="Y183" i="36" a="1"/>
  <c r="Y183" i="36" s="1"/>
  <c r="W182" i="35" a="1"/>
  <c r="W182" i="35" s="1"/>
  <c r="X182" i="35" a="1"/>
  <c r="X182" i="35" s="1"/>
  <c r="Y182" i="35" a="1"/>
  <c r="Y182" i="35" s="1"/>
  <c r="N183" i="35"/>
  <c r="O183" i="35" s="1"/>
  <c r="P183" i="35" s="1"/>
  <c r="Q183" i="35" s="1"/>
  <c r="R183" i="35" s="1"/>
  <c r="V183" i="35"/>
  <c r="N183" i="34"/>
  <c r="O183" i="34" s="1"/>
  <c r="P183" i="34" s="1"/>
  <c r="Q183" i="34" s="1"/>
  <c r="R183" i="34" s="1"/>
  <c r="V183" i="34"/>
  <c r="Y182" i="34" a="1"/>
  <c r="Y182" i="34" s="1"/>
  <c r="W182" i="34" a="1"/>
  <c r="W182" i="34" s="1"/>
  <c r="X182" i="34" a="1"/>
  <c r="X182" i="34" s="1"/>
  <c r="V176" i="33"/>
  <c r="M177" i="33"/>
  <c r="W175" i="33" a="1"/>
  <c r="W175" i="33" s="1"/>
  <c r="S175" i="32"/>
  <c r="X175" i="32" a="1"/>
  <c r="X175" i="32" s="1"/>
  <c r="Y175" i="32" a="1"/>
  <c r="Y175" i="32" s="1"/>
  <c r="W175" i="32" a="1"/>
  <c r="W175" i="32" s="1"/>
  <c r="S177" i="31"/>
  <c r="S179" i="30"/>
  <c r="W179" i="30" a="1"/>
  <c r="W179" i="30" s="1"/>
  <c r="W176" i="29" a="1"/>
  <c r="W176" i="29" s="1"/>
  <c r="Y176" i="29" a="1"/>
  <c r="Y176" i="29" s="1"/>
  <c r="X176" i="29" a="1"/>
  <c r="X176" i="29" s="1"/>
  <c r="V177" i="29"/>
  <c r="N177" i="29"/>
  <c r="O177" i="29" s="1"/>
  <c r="P177" i="29" s="1"/>
  <c r="Q177" i="29" s="1"/>
  <c r="R177" i="29" s="1"/>
  <c r="M183" i="28"/>
  <c r="V182" i="28"/>
  <c r="Y181" i="28" a="1"/>
  <c r="Y181" i="28" s="1"/>
  <c r="X177" i="27" a="1"/>
  <c r="X177" i="27" s="1"/>
  <c r="S177" i="27"/>
  <c r="S177" i="26"/>
  <c r="V182" i="25"/>
  <c r="M183" i="25"/>
  <c r="W181" i="25" a="1"/>
  <c r="W181" i="25" s="1"/>
  <c r="W184" i="24" a="1"/>
  <c r="W184" i="24" s="1"/>
  <c r="X184" i="24" a="1"/>
  <c r="X184" i="24" s="1"/>
  <c r="Y184" i="24" a="1"/>
  <c r="Y184" i="24" s="1"/>
  <c r="N185" i="24"/>
  <c r="O185" i="24" s="1"/>
  <c r="P185" i="24" s="1"/>
  <c r="Q185" i="24" s="1"/>
  <c r="R185" i="24" s="1"/>
  <c r="V185" i="24"/>
  <c r="M181" i="23"/>
  <c r="V180" i="23"/>
  <c r="X179" i="23" a="1"/>
  <c r="X179" i="23" s="1"/>
  <c r="Y179" i="23" a="1"/>
  <c r="Y179" i="23" s="1"/>
  <c r="V180" i="39" l="1"/>
  <c r="M181" i="39"/>
  <c r="Y179" i="39" a="1"/>
  <c r="Y179" i="39" s="1"/>
  <c r="X179" i="39" a="1"/>
  <c r="X179" i="39" s="1"/>
  <c r="W179" i="39" a="1"/>
  <c r="W179" i="39" s="1"/>
  <c r="W178" i="38" a="1"/>
  <c r="W178" i="38" s="1"/>
  <c r="X178" i="38" a="1"/>
  <c r="X178" i="38" s="1"/>
  <c r="Y178" i="38" a="1"/>
  <c r="Y178" i="38" s="1"/>
  <c r="V179" i="38"/>
  <c r="N179" i="38"/>
  <c r="O179" i="38" s="1"/>
  <c r="P179" i="38" s="1"/>
  <c r="Q179" i="38" s="1"/>
  <c r="R179" i="38" s="1"/>
  <c r="S179" i="37"/>
  <c r="X179" i="37" a="1"/>
  <c r="X179" i="37" s="1"/>
  <c r="M185" i="36"/>
  <c r="V184" i="36"/>
  <c r="W183" i="36" a="1"/>
  <c r="W183" i="36" s="1"/>
  <c r="S183" i="35"/>
  <c r="X183" i="35" s="1" a="1"/>
  <c r="X183" i="35" s="1"/>
  <c r="S183" i="34"/>
  <c r="N177" i="33"/>
  <c r="O177" i="33" s="1"/>
  <c r="P177" i="33" s="1"/>
  <c r="Q177" i="33" s="1"/>
  <c r="R177" i="33" s="1"/>
  <c r="V177" i="33"/>
  <c r="W176" i="33" a="1"/>
  <c r="W176" i="33" s="1"/>
  <c r="X176" i="33" a="1"/>
  <c r="X176" i="33" s="1"/>
  <c r="Y176" i="33" a="1"/>
  <c r="Y176" i="33" s="1"/>
  <c r="V176" i="32"/>
  <c r="M177" i="32"/>
  <c r="M179" i="31"/>
  <c r="V178" i="31"/>
  <c r="W177" i="31" a="1"/>
  <c r="W177" i="31" s="1"/>
  <c r="X177" i="31" a="1"/>
  <c r="X177" i="31" s="1"/>
  <c r="Y177" i="31" a="1"/>
  <c r="Y177" i="31" s="1"/>
  <c r="V180" i="30"/>
  <c r="M181" i="30"/>
  <c r="X179" i="30" a="1"/>
  <c r="X179" i="30" s="1"/>
  <c r="Y179" i="30" a="1"/>
  <c r="Y179" i="30" s="1"/>
  <c r="S177" i="29"/>
  <c r="W177" i="29" s="1" a="1"/>
  <c r="W177" i="29" s="1"/>
  <c r="Y177" i="29" a="1"/>
  <c r="Y177" i="29" s="1"/>
  <c r="X182" i="28" a="1"/>
  <c r="X182" i="28" s="1"/>
  <c r="W182" i="28" a="1"/>
  <c r="W182" i="28" s="1"/>
  <c r="Y182" i="28" a="1"/>
  <c r="Y182" i="28" s="1"/>
  <c r="N183" i="28"/>
  <c r="O183" i="28" s="1"/>
  <c r="P183" i="28" s="1"/>
  <c r="Q183" i="28" s="1"/>
  <c r="R183" i="28" s="1"/>
  <c r="V183" i="28"/>
  <c r="M179" i="27"/>
  <c r="V178" i="27"/>
  <c r="W177" i="27" a="1"/>
  <c r="W177" i="27" s="1"/>
  <c r="Y177" i="27" a="1"/>
  <c r="Y177" i="27" s="1"/>
  <c r="V178" i="26"/>
  <c r="M179" i="26"/>
  <c r="Y177" i="26" a="1"/>
  <c r="Y177" i="26" s="1"/>
  <c r="W177" i="26" a="1"/>
  <c r="W177" i="26" s="1"/>
  <c r="X177" i="26" a="1"/>
  <c r="X177" i="26" s="1"/>
  <c r="V183" i="25"/>
  <c r="N183" i="25"/>
  <c r="O183" i="25" s="1"/>
  <c r="P183" i="25" s="1"/>
  <c r="Q183" i="25" s="1"/>
  <c r="R183" i="25" s="1"/>
  <c r="Y182" i="25" a="1"/>
  <c r="Y182" i="25" s="1"/>
  <c r="X182" i="25" a="1"/>
  <c r="X182" i="25" s="1"/>
  <c r="W182" i="25" a="1"/>
  <c r="W182" i="25" s="1"/>
  <c r="S185" i="24"/>
  <c r="X180" i="23" a="1"/>
  <c r="X180" i="23" s="1"/>
  <c r="W180" i="23" a="1"/>
  <c r="W180" i="23" s="1"/>
  <c r="Y180" i="23" a="1"/>
  <c r="Y180" i="23" s="1"/>
  <c r="N181" i="23"/>
  <c r="O181" i="23" s="1"/>
  <c r="P181" i="23" s="1"/>
  <c r="Q181" i="23" s="1"/>
  <c r="R181" i="23" s="1"/>
  <c r="V181" i="23"/>
  <c r="V181" i="39" l="1"/>
  <c r="N181" i="39"/>
  <c r="O181" i="39" s="1"/>
  <c r="P181" i="39" s="1"/>
  <c r="Q181" i="39" s="1"/>
  <c r="R181" i="39" s="1"/>
  <c r="W180" i="39" a="1"/>
  <c r="W180" i="39" s="1"/>
  <c r="Y180" i="39" a="1"/>
  <c r="Y180" i="39" s="1"/>
  <c r="X180" i="39" a="1"/>
  <c r="X180" i="39" s="1"/>
  <c r="S179" i="38"/>
  <c r="X179" i="38" a="1"/>
  <c r="X179" i="38" s="1"/>
  <c r="V180" i="37"/>
  <c r="M181" i="37"/>
  <c r="Y179" i="37" a="1"/>
  <c r="Y179" i="37" s="1"/>
  <c r="W179" i="37" a="1"/>
  <c r="W179" i="37" s="1"/>
  <c r="X184" i="36" a="1"/>
  <c r="X184" i="36" s="1"/>
  <c r="Y184" i="36" a="1"/>
  <c r="Y184" i="36" s="1"/>
  <c r="W184" i="36" a="1"/>
  <c r="W184" i="36" s="1"/>
  <c r="N185" i="36"/>
  <c r="O185" i="36" s="1"/>
  <c r="P185" i="36" s="1"/>
  <c r="Q185" i="36" s="1"/>
  <c r="R185" i="36" s="1"/>
  <c r="V185" i="36"/>
  <c r="M185" i="35"/>
  <c r="V184" i="35"/>
  <c r="W183" i="35" a="1"/>
  <c r="W183" i="35" s="1"/>
  <c r="Y183" i="35" a="1"/>
  <c r="Y183" i="35" s="1"/>
  <c r="V184" i="34"/>
  <c r="M185" i="34"/>
  <c r="Y183" i="34" a="1"/>
  <c r="Y183" i="34" s="1"/>
  <c r="X183" i="34" a="1"/>
  <c r="X183" i="34" s="1"/>
  <c r="W183" i="34" a="1"/>
  <c r="W183" i="34" s="1"/>
  <c r="S177" i="33"/>
  <c r="Y177" i="33" a="1"/>
  <c r="Y177" i="33" s="1"/>
  <c r="V177" i="32"/>
  <c r="N177" i="32"/>
  <c r="O177" i="32" s="1"/>
  <c r="P177" i="32" s="1"/>
  <c r="Q177" i="32" s="1"/>
  <c r="R177" i="32" s="1"/>
  <c r="X176" i="32" a="1"/>
  <c r="X176" i="32" s="1"/>
  <c r="Y176" i="32" a="1"/>
  <c r="Y176" i="32" s="1"/>
  <c r="W176" i="32" a="1"/>
  <c r="W176" i="32" s="1"/>
  <c r="Y178" i="31" a="1"/>
  <c r="Y178" i="31" s="1"/>
  <c r="W178" i="31" a="1"/>
  <c r="W178" i="31" s="1"/>
  <c r="X178" i="31" a="1"/>
  <c r="X178" i="31" s="1"/>
  <c r="N179" i="31"/>
  <c r="O179" i="31" s="1"/>
  <c r="P179" i="31" s="1"/>
  <c r="Q179" i="31" s="1"/>
  <c r="R179" i="31" s="1"/>
  <c r="V179" i="31"/>
  <c r="V181" i="30"/>
  <c r="N181" i="30"/>
  <c r="O181" i="30" s="1"/>
  <c r="P181" i="30" s="1"/>
  <c r="Q181" i="30" s="1"/>
  <c r="R181" i="30" s="1"/>
  <c r="X180" i="30" a="1"/>
  <c r="X180" i="30" s="1"/>
  <c r="W180" i="30" a="1"/>
  <c r="W180" i="30" s="1"/>
  <c r="Y180" i="30" a="1"/>
  <c r="Y180" i="30" s="1"/>
  <c r="V178" i="29"/>
  <c r="M179" i="29"/>
  <c r="X177" i="29" a="1"/>
  <c r="X177" i="29" s="1"/>
  <c r="S183" i="28"/>
  <c r="X183" i="28" a="1"/>
  <c r="X183" i="28" s="1"/>
  <c r="W178" i="27" a="1"/>
  <c r="W178" i="27" s="1"/>
  <c r="Y178" i="27" a="1"/>
  <c r="Y178" i="27" s="1"/>
  <c r="X178" i="27" a="1"/>
  <c r="X178" i="27" s="1"/>
  <c r="V179" i="27"/>
  <c r="N179" i="27"/>
  <c r="O179" i="27" s="1"/>
  <c r="P179" i="27" s="1"/>
  <c r="Q179" i="27" s="1"/>
  <c r="R179" i="27" s="1"/>
  <c r="V179" i="26"/>
  <c r="N179" i="26"/>
  <c r="O179" i="26" s="1"/>
  <c r="P179" i="26" s="1"/>
  <c r="Q179" i="26" s="1"/>
  <c r="R179" i="26" s="1"/>
  <c r="Y178" i="26" a="1"/>
  <c r="Y178" i="26" s="1"/>
  <c r="W178" i="26" a="1"/>
  <c r="W178" i="26" s="1"/>
  <c r="X178" i="26" a="1"/>
  <c r="X178" i="26" s="1"/>
  <c r="S183" i="25"/>
  <c r="W183" i="25" a="1"/>
  <c r="W183" i="25" s="1"/>
  <c r="M187" i="24"/>
  <c r="V186" i="24"/>
  <c r="Y185" i="24" a="1"/>
  <c r="Y185" i="24" s="1"/>
  <c r="W185" i="24" a="1"/>
  <c r="W185" i="24" s="1"/>
  <c r="X185" i="24" a="1"/>
  <c r="X185" i="24" s="1"/>
  <c r="S181" i="23"/>
  <c r="S181" i="39" l="1"/>
  <c r="X181" i="39" a="1"/>
  <c r="X181" i="39" s="1"/>
  <c r="Y181" i="39" a="1"/>
  <c r="Y181" i="39" s="1"/>
  <c r="V180" i="38"/>
  <c r="M181" i="38"/>
  <c r="W179" i="38" a="1"/>
  <c r="W179" i="38" s="1"/>
  <c r="Y179" i="38" a="1"/>
  <c r="Y179" i="38" s="1"/>
  <c r="V181" i="37"/>
  <c r="N181" i="37"/>
  <c r="O181" i="37" s="1"/>
  <c r="P181" i="37" s="1"/>
  <c r="Q181" i="37" s="1"/>
  <c r="R181" i="37" s="1"/>
  <c r="W180" i="37" a="1"/>
  <c r="W180" i="37" s="1"/>
  <c r="X180" i="37" a="1"/>
  <c r="X180" i="37" s="1"/>
  <c r="Y180" i="37" a="1"/>
  <c r="Y180" i="37" s="1"/>
  <c r="S185" i="36"/>
  <c r="Y184" i="35" a="1"/>
  <c r="Y184" i="35" s="1"/>
  <c r="W184" i="35" a="1"/>
  <c r="W184" i="35" s="1"/>
  <c r="X184" i="35" a="1"/>
  <c r="X184" i="35" s="1"/>
  <c r="N185" i="35"/>
  <c r="O185" i="35" s="1"/>
  <c r="P185" i="35" s="1"/>
  <c r="Q185" i="35" s="1"/>
  <c r="R185" i="35" s="1"/>
  <c r="V185" i="35"/>
  <c r="V185" i="34"/>
  <c r="N185" i="34"/>
  <c r="O185" i="34" s="1"/>
  <c r="P185" i="34" s="1"/>
  <c r="Q185" i="34" s="1"/>
  <c r="R185" i="34" s="1"/>
  <c r="X184" i="34" a="1"/>
  <c r="X184" i="34" s="1"/>
  <c r="W184" i="34" a="1"/>
  <c r="W184" i="34" s="1"/>
  <c r="Y184" i="34" a="1"/>
  <c r="Y184" i="34" s="1"/>
  <c r="M179" i="33"/>
  <c r="V178" i="33"/>
  <c r="X177" i="33" a="1"/>
  <c r="X177" i="33" s="1"/>
  <c r="W177" i="33" a="1"/>
  <c r="W177" i="33" s="1"/>
  <c r="S177" i="32"/>
  <c r="X177" i="32" a="1"/>
  <c r="X177" i="32" s="1"/>
  <c r="S179" i="31"/>
  <c r="S181" i="30"/>
  <c r="X181" i="30" a="1"/>
  <c r="X181" i="30" s="1"/>
  <c r="N179" i="29"/>
  <c r="O179" i="29" s="1"/>
  <c r="P179" i="29" s="1"/>
  <c r="Q179" i="29" s="1"/>
  <c r="R179" i="29" s="1"/>
  <c r="V179" i="29"/>
  <c r="Y178" i="29" a="1"/>
  <c r="Y178" i="29" s="1"/>
  <c r="X178" i="29" a="1"/>
  <c r="X178" i="29" s="1"/>
  <c r="W178" i="29" a="1"/>
  <c r="W178" i="29" s="1"/>
  <c r="M185" i="28"/>
  <c r="V184" i="28"/>
  <c r="W183" i="28" a="1"/>
  <c r="W183" i="28" s="1"/>
  <c r="Y183" i="28" a="1"/>
  <c r="Y183" i="28" s="1"/>
  <c r="S179" i="27"/>
  <c r="X179" i="27" a="1"/>
  <c r="X179" i="27" s="1"/>
  <c r="S179" i="26"/>
  <c r="X179" i="26" a="1"/>
  <c r="X179" i="26" s="1"/>
  <c r="Y179" i="26" a="1"/>
  <c r="Y179" i="26" s="1"/>
  <c r="V184" i="25"/>
  <c r="M185" i="25"/>
  <c r="X183" i="25" a="1"/>
  <c r="X183" i="25" s="1"/>
  <c r="Y183" i="25" a="1"/>
  <c r="Y183" i="25" s="1"/>
  <c r="Y186" i="24" a="1"/>
  <c r="Y186" i="24" s="1"/>
  <c r="X186" i="24" a="1"/>
  <c r="X186" i="24" s="1"/>
  <c r="W186" i="24" a="1"/>
  <c r="W186" i="24" s="1"/>
  <c r="N187" i="24"/>
  <c r="O187" i="24" s="1"/>
  <c r="P187" i="24" s="1"/>
  <c r="Q187" i="24" s="1"/>
  <c r="R187" i="24" s="1"/>
  <c r="V187" i="24"/>
  <c r="M183" i="23"/>
  <c r="V182" i="23"/>
  <c r="Y181" i="23" a="1"/>
  <c r="Y181" i="23" s="1"/>
  <c r="W181" i="23" a="1"/>
  <c r="W181" i="23" s="1"/>
  <c r="X181" i="23" a="1"/>
  <c r="X181" i="23" s="1"/>
  <c r="M183" i="39" l="1"/>
  <c r="V182" i="39"/>
  <c r="W181" i="39" a="1"/>
  <c r="W181" i="39" s="1"/>
  <c r="V181" i="38"/>
  <c r="N181" i="38"/>
  <c r="O181" i="38" s="1"/>
  <c r="P181" i="38" s="1"/>
  <c r="Q181" i="38" s="1"/>
  <c r="R181" i="38" s="1"/>
  <c r="Y180" i="38" a="1"/>
  <c r="Y180" i="38" s="1"/>
  <c r="W180" i="38" a="1"/>
  <c r="W180" i="38" s="1"/>
  <c r="X180" i="38" a="1"/>
  <c r="X180" i="38" s="1"/>
  <c r="S181" i="37"/>
  <c r="X181" i="37" a="1"/>
  <c r="X181" i="37" s="1"/>
  <c r="W181" i="37" a="1"/>
  <c r="W181" i="37" s="1"/>
  <c r="M187" i="36"/>
  <c r="V186" i="36"/>
  <c r="W185" i="36" a="1"/>
  <c r="W185" i="36" s="1"/>
  <c r="X185" i="36" a="1"/>
  <c r="X185" i="36" s="1"/>
  <c r="Y185" i="36" a="1"/>
  <c r="Y185" i="36" s="1"/>
  <c r="S185" i="35"/>
  <c r="S185" i="34"/>
  <c r="X185" i="34" a="1"/>
  <c r="X185" i="34" s="1"/>
  <c r="W178" i="33" a="1"/>
  <c r="W178" i="33" s="1"/>
  <c r="Y178" i="33" a="1"/>
  <c r="Y178" i="33" s="1"/>
  <c r="X178" i="33" a="1"/>
  <c r="X178" i="33" s="1"/>
  <c r="N179" i="33"/>
  <c r="O179" i="33" s="1"/>
  <c r="P179" i="33" s="1"/>
  <c r="Q179" i="33" s="1"/>
  <c r="R179" i="33" s="1"/>
  <c r="V179" i="33"/>
  <c r="M179" i="32"/>
  <c r="V178" i="32"/>
  <c r="Y177" i="32" a="1"/>
  <c r="Y177" i="32" s="1"/>
  <c r="W177" i="32" a="1"/>
  <c r="W177" i="32" s="1"/>
  <c r="V180" i="31"/>
  <c r="M181" i="31"/>
  <c r="Y179" i="31" a="1"/>
  <c r="Y179" i="31" s="1"/>
  <c r="W179" i="31" a="1"/>
  <c r="W179" i="31" s="1"/>
  <c r="X179" i="31" a="1"/>
  <c r="X179" i="31" s="1"/>
  <c r="M183" i="30"/>
  <c r="V182" i="30"/>
  <c r="W181" i="30" a="1"/>
  <c r="W181" i="30" s="1"/>
  <c r="Y181" i="30" a="1"/>
  <c r="Y181" i="30" s="1"/>
  <c r="X179" i="29" a="1"/>
  <c r="X179" i="29" s="1"/>
  <c r="S179" i="29"/>
  <c r="Y184" i="28" a="1"/>
  <c r="Y184" i="28" s="1"/>
  <c r="W184" i="28" a="1"/>
  <c r="W184" i="28" s="1"/>
  <c r="X184" i="28" a="1"/>
  <c r="X184" i="28" s="1"/>
  <c r="N185" i="28"/>
  <c r="O185" i="28" s="1"/>
  <c r="P185" i="28" s="1"/>
  <c r="Q185" i="28" s="1"/>
  <c r="R185" i="28" s="1"/>
  <c r="V185" i="28"/>
  <c r="V180" i="27"/>
  <c r="M181" i="27"/>
  <c r="Y179" i="27" a="1"/>
  <c r="Y179" i="27" s="1"/>
  <c r="W179" i="27" a="1"/>
  <c r="W179" i="27" s="1"/>
  <c r="V180" i="26"/>
  <c r="M181" i="26"/>
  <c r="W179" i="26" a="1"/>
  <c r="W179" i="26" s="1"/>
  <c r="N185" i="25"/>
  <c r="O185" i="25" s="1"/>
  <c r="P185" i="25" s="1"/>
  <c r="Q185" i="25" s="1"/>
  <c r="R185" i="25" s="1"/>
  <c r="V185" i="25"/>
  <c r="Y184" i="25" a="1"/>
  <c r="Y184" i="25" s="1"/>
  <c r="W184" i="25" a="1"/>
  <c r="W184" i="25" s="1"/>
  <c r="X184" i="25" a="1"/>
  <c r="X184" i="25" s="1"/>
  <c r="S187" i="24"/>
  <c r="X187" i="24" a="1"/>
  <c r="X187" i="24" s="1"/>
  <c r="Y182" i="23" a="1"/>
  <c r="Y182" i="23" s="1"/>
  <c r="W182" i="23" a="1"/>
  <c r="W182" i="23" s="1"/>
  <c r="X182" i="23" a="1"/>
  <c r="X182" i="23" s="1"/>
  <c r="N183" i="23"/>
  <c r="O183" i="23" s="1"/>
  <c r="P183" i="23" s="1"/>
  <c r="Q183" i="23" s="1"/>
  <c r="R183" i="23" s="1"/>
  <c r="V183" i="23"/>
  <c r="Y182" i="39" l="1" a="1"/>
  <c r="Y182" i="39" s="1"/>
  <c r="X182" i="39" a="1"/>
  <c r="X182" i="39" s="1"/>
  <c r="W182" i="39" a="1"/>
  <c r="W182" i="39" s="1"/>
  <c r="N183" i="39"/>
  <c r="O183" i="39" s="1"/>
  <c r="P183" i="39" s="1"/>
  <c r="Q183" i="39" s="1"/>
  <c r="R183" i="39" s="1"/>
  <c r="V183" i="39"/>
  <c r="S181" i="38"/>
  <c r="X181" i="38" a="1"/>
  <c r="X181" i="38" s="1"/>
  <c r="M183" i="37"/>
  <c r="V182" i="37"/>
  <c r="Y181" i="37" a="1"/>
  <c r="Y181" i="37" s="1"/>
  <c r="Y186" i="36" a="1"/>
  <c r="Y186" i="36" s="1"/>
  <c r="X186" i="36" a="1"/>
  <c r="X186" i="36" s="1"/>
  <c r="W186" i="36" a="1"/>
  <c r="W186" i="36" s="1"/>
  <c r="N187" i="36"/>
  <c r="O187" i="36" s="1"/>
  <c r="P187" i="36" s="1"/>
  <c r="Q187" i="36" s="1"/>
  <c r="R187" i="36" s="1"/>
  <c r="V187" i="36"/>
  <c r="V186" i="35"/>
  <c r="M187" i="35"/>
  <c r="W185" i="35" a="1"/>
  <c r="W185" i="35" s="1"/>
  <c r="X185" i="35" a="1"/>
  <c r="X185" i="35" s="1"/>
  <c r="Y185" i="35" a="1"/>
  <c r="Y185" i="35" s="1"/>
  <c r="M187" i="34"/>
  <c r="V186" i="34"/>
  <c r="Y185" i="34" a="1"/>
  <c r="Y185" i="34" s="1"/>
  <c r="W185" i="34" a="1"/>
  <c r="W185" i="34" s="1"/>
  <c r="S179" i="33"/>
  <c r="Y178" i="32" a="1"/>
  <c r="Y178" i="32" s="1"/>
  <c r="W178" i="32" a="1"/>
  <c r="W178" i="32" s="1"/>
  <c r="X178" i="32" a="1"/>
  <c r="X178" i="32" s="1"/>
  <c r="V179" i="32"/>
  <c r="N179" i="32"/>
  <c r="O179" i="32" s="1"/>
  <c r="P179" i="32" s="1"/>
  <c r="Q179" i="32" s="1"/>
  <c r="R179" i="32" s="1"/>
  <c r="N181" i="31"/>
  <c r="O181" i="31" s="1"/>
  <c r="P181" i="31" s="1"/>
  <c r="Q181" i="31" s="1"/>
  <c r="R181" i="31" s="1"/>
  <c r="V181" i="31"/>
  <c r="X180" i="31" a="1"/>
  <c r="X180" i="31" s="1"/>
  <c r="Y180" i="31" a="1"/>
  <c r="Y180" i="31" s="1"/>
  <c r="W180" i="31" a="1"/>
  <c r="W180" i="31" s="1"/>
  <c r="W182" i="30" a="1"/>
  <c r="W182" i="30" s="1"/>
  <c r="Y182" i="30" a="1"/>
  <c r="Y182" i="30" s="1"/>
  <c r="X182" i="30" a="1"/>
  <c r="X182" i="30" s="1"/>
  <c r="N183" i="30"/>
  <c r="O183" i="30" s="1"/>
  <c r="P183" i="30" s="1"/>
  <c r="Q183" i="30" s="1"/>
  <c r="R183" i="30" s="1"/>
  <c r="V183" i="30"/>
  <c r="V180" i="29"/>
  <c r="M181" i="29"/>
  <c r="Y179" i="29" a="1"/>
  <c r="Y179" i="29" s="1"/>
  <c r="W179" i="29" a="1"/>
  <c r="W179" i="29" s="1"/>
  <c r="Y185" i="28" a="1"/>
  <c r="Y185" i="28" s="1"/>
  <c r="W185" i="28" a="1"/>
  <c r="W185" i="28" s="1"/>
  <c r="X185" i="28" a="1"/>
  <c r="X185" i="28" s="1"/>
  <c r="S185" i="28"/>
  <c r="N181" i="27"/>
  <c r="O181" i="27" s="1"/>
  <c r="P181" i="27" s="1"/>
  <c r="Q181" i="27" s="1"/>
  <c r="R181" i="27" s="1"/>
  <c r="V181" i="27"/>
  <c r="Y180" i="27" a="1"/>
  <c r="Y180" i="27" s="1"/>
  <c r="W180" i="27" a="1"/>
  <c r="W180" i="27" s="1"/>
  <c r="X180" i="27" a="1"/>
  <c r="X180" i="27" s="1"/>
  <c r="V181" i="26"/>
  <c r="N181" i="26"/>
  <c r="O181" i="26" s="1"/>
  <c r="P181" i="26" s="1"/>
  <c r="Q181" i="26" s="1"/>
  <c r="R181" i="26" s="1"/>
  <c r="W180" i="26" a="1"/>
  <c r="W180" i="26" s="1"/>
  <c r="Y180" i="26" a="1"/>
  <c r="Y180" i="26" s="1"/>
  <c r="X180" i="26" a="1"/>
  <c r="X180" i="26" s="1"/>
  <c r="S185" i="25"/>
  <c r="Y185" i="25" s="1" a="1"/>
  <c r="Y185" i="25" s="1"/>
  <c r="V188" i="24"/>
  <c r="M189" i="24"/>
  <c r="W187" i="24" a="1"/>
  <c r="W187" i="24" s="1"/>
  <c r="Y187" i="24" a="1"/>
  <c r="Y187" i="24" s="1"/>
  <c r="S183" i="23"/>
  <c r="X183" i="23" a="1"/>
  <c r="X183" i="23" s="1"/>
  <c r="W183" i="23" a="1"/>
  <c r="W183" i="23" s="1"/>
  <c r="S183" i="39" l="1"/>
  <c r="X183" i="39" a="1"/>
  <c r="X183" i="39" s="1"/>
  <c r="M183" i="38"/>
  <c r="V182" i="38"/>
  <c r="Y181" i="38" a="1"/>
  <c r="Y181" i="38" s="1"/>
  <c r="W181" i="38" a="1"/>
  <c r="W181" i="38" s="1"/>
  <c r="Y182" i="37" a="1"/>
  <c r="Y182" i="37" s="1"/>
  <c r="X182" i="37" a="1"/>
  <c r="X182" i="37" s="1"/>
  <c r="W182" i="37" a="1"/>
  <c r="W182" i="37" s="1"/>
  <c r="N183" i="37"/>
  <c r="O183" i="37" s="1"/>
  <c r="P183" i="37" s="1"/>
  <c r="Q183" i="37" s="1"/>
  <c r="R183" i="37" s="1"/>
  <c r="V183" i="37"/>
  <c r="S187" i="36"/>
  <c r="N187" i="35"/>
  <c r="O187" i="35" s="1"/>
  <c r="P187" i="35" s="1"/>
  <c r="Q187" i="35" s="1"/>
  <c r="R187" i="35" s="1"/>
  <c r="V187" i="35"/>
  <c r="W186" i="35" a="1"/>
  <c r="W186" i="35" s="1"/>
  <c r="X186" i="35" a="1"/>
  <c r="X186" i="35" s="1"/>
  <c r="Y186" i="35" a="1"/>
  <c r="Y186" i="35" s="1"/>
  <c r="X186" i="34" a="1"/>
  <c r="X186" i="34" s="1"/>
  <c r="Y186" i="34" a="1"/>
  <c r="Y186" i="34" s="1"/>
  <c r="W186" i="34" a="1"/>
  <c r="W186" i="34" s="1"/>
  <c r="N187" i="34"/>
  <c r="O187" i="34" s="1"/>
  <c r="P187" i="34" s="1"/>
  <c r="Q187" i="34" s="1"/>
  <c r="R187" i="34" s="1"/>
  <c r="V187" i="34"/>
  <c r="V180" i="33"/>
  <c r="M181" i="33"/>
  <c r="Y179" i="33" a="1"/>
  <c r="Y179" i="33" s="1"/>
  <c r="X179" i="33" a="1"/>
  <c r="X179" i="33" s="1"/>
  <c r="W179" i="33" a="1"/>
  <c r="W179" i="33" s="1"/>
  <c r="S179" i="32"/>
  <c r="X179" i="32" a="1"/>
  <c r="X179" i="32" s="1"/>
  <c r="Y179" i="32" a="1"/>
  <c r="Y179" i="32" s="1"/>
  <c r="S181" i="31"/>
  <c r="X181" i="31" a="1"/>
  <c r="X181" i="31" s="1"/>
  <c r="S183" i="30"/>
  <c r="V181" i="29"/>
  <c r="N181" i="29"/>
  <c r="O181" i="29" s="1"/>
  <c r="P181" i="29" s="1"/>
  <c r="Q181" i="29" s="1"/>
  <c r="R181" i="29" s="1"/>
  <c r="Y180" i="29" a="1"/>
  <c r="Y180" i="29" s="1"/>
  <c r="X180" i="29" a="1"/>
  <c r="X180" i="29" s="1"/>
  <c r="W180" i="29" a="1"/>
  <c r="W180" i="29" s="1"/>
  <c r="M187" i="28"/>
  <c r="V186" i="28"/>
  <c r="S181" i="27"/>
  <c r="X181" i="27" a="1"/>
  <c r="X181" i="27" s="1"/>
  <c r="S181" i="26"/>
  <c r="W181" i="26" a="1"/>
  <c r="W181" i="26" s="1"/>
  <c r="X185" i="25" a="1"/>
  <c r="X185" i="25" s="1"/>
  <c r="M187" i="25"/>
  <c r="V186" i="25"/>
  <c r="W185" i="25" a="1"/>
  <c r="W185" i="25" s="1"/>
  <c r="N189" i="24"/>
  <c r="O189" i="24" s="1"/>
  <c r="P189" i="24" s="1"/>
  <c r="Q189" i="24" s="1"/>
  <c r="R189" i="24" s="1"/>
  <c r="V189" i="24"/>
  <c r="X188" i="24" a="1"/>
  <c r="X188" i="24" s="1"/>
  <c r="Y188" i="24" a="1"/>
  <c r="Y188" i="24" s="1"/>
  <c r="W188" i="24" a="1"/>
  <c r="W188" i="24" s="1"/>
  <c r="M185" i="23"/>
  <c r="V184" i="23"/>
  <c r="Y183" i="23" a="1"/>
  <c r="Y183" i="23" s="1"/>
  <c r="V184" i="39" l="1"/>
  <c r="M185" i="39"/>
  <c r="W183" i="39" a="1"/>
  <c r="W183" i="39" s="1"/>
  <c r="Y183" i="39" a="1"/>
  <c r="Y183" i="39" s="1"/>
  <c r="Y182" i="38" a="1"/>
  <c r="Y182" i="38" s="1"/>
  <c r="W182" i="38" a="1"/>
  <c r="W182" i="38" s="1"/>
  <c r="X182" i="38" a="1"/>
  <c r="X182" i="38" s="1"/>
  <c r="V183" i="38"/>
  <c r="N183" i="38"/>
  <c r="O183" i="38" s="1"/>
  <c r="P183" i="38" s="1"/>
  <c r="Q183" i="38" s="1"/>
  <c r="R183" i="38" s="1"/>
  <c r="S183" i="37"/>
  <c r="X183" i="37" a="1"/>
  <c r="X183" i="37" s="1"/>
  <c r="V188" i="36"/>
  <c r="M189" i="36"/>
  <c r="W187" i="36" a="1"/>
  <c r="W187" i="36" s="1"/>
  <c r="X187" i="36" a="1"/>
  <c r="X187" i="36" s="1"/>
  <c r="Y187" i="36" a="1"/>
  <c r="Y187" i="36" s="1"/>
  <c r="S187" i="35"/>
  <c r="Y187" i="35" s="1" a="1"/>
  <c r="Y187" i="35" s="1"/>
  <c r="W187" i="34" a="1"/>
  <c r="W187" i="34" s="1"/>
  <c r="S187" i="34"/>
  <c r="X187" i="34" a="1"/>
  <c r="X187" i="34" s="1"/>
  <c r="V181" i="33"/>
  <c r="N181" i="33"/>
  <c r="O181" i="33" s="1"/>
  <c r="P181" i="33" s="1"/>
  <c r="Q181" i="33" s="1"/>
  <c r="R181" i="33" s="1"/>
  <c r="W180" i="33" a="1"/>
  <c r="W180" i="33" s="1"/>
  <c r="Y180" i="33" a="1"/>
  <c r="Y180" i="33" s="1"/>
  <c r="X180" i="33" a="1"/>
  <c r="X180" i="33" s="1"/>
  <c r="V180" i="32"/>
  <c r="M181" i="32"/>
  <c r="W179" i="32" a="1"/>
  <c r="W179" i="32" s="1"/>
  <c r="V182" i="31"/>
  <c r="M183" i="31"/>
  <c r="Y181" i="31" a="1"/>
  <c r="Y181" i="31" s="1"/>
  <c r="W181" i="31" a="1"/>
  <c r="W181" i="31" s="1"/>
  <c r="V184" i="30"/>
  <c r="M185" i="30"/>
  <c r="W183" i="30" a="1"/>
  <c r="W183" i="30" s="1"/>
  <c r="X183" i="30" a="1"/>
  <c r="X183" i="30" s="1"/>
  <c r="Y183" i="30" a="1"/>
  <c r="Y183" i="30" s="1"/>
  <c r="S181" i="29"/>
  <c r="X181" i="29" a="1"/>
  <c r="X181" i="29" s="1"/>
  <c r="Y186" i="28" a="1"/>
  <c r="Y186" i="28" s="1"/>
  <c r="X186" i="28" a="1"/>
  <c r="X186" i="28" s="1"/>
  <c r="W186" i="28" a="1"/>
  <c r="W186" i="28" s="1"/>
  <c r="N187" i="28"/>
  <c r="O187" i="28" s="1"/>
  <c r="P187" i="28" s="1"/>
  <c r="Q187" i="28" s="1"/>
  <c r="R187" i="28" s="1"/>
  <c r="V187" i="28"/>
  <c r="V182" i="27"/>
  <c r="M183" i="27"/>
  <c r="W181" i="27" a="1"/>
  <c r="W181" i="27" s="1"/>
  <c r="Y181" i="27" a="1"/>
  <c r="Y181" i="27" s="1"/>
  <c r="M183" i="26"/>
  <c r="V182" i="26"/>
  <c r="Y181" i="26" a="1"/>
  <c r="Y181" i="26" s="1"/>
  <c r="X181" i="26" a="1"/>
  <c r="X181" i="26" s="1"/>
  <c r="Y186" i="25" a="1"/>
  <c r="Y186" i="25" s="1"/>
  <c r="X186" i="25" a="1"/>
  <c r="X186" i="25" s="1"/>
  <c r="W186" i="25" a="1"/>
  <c r="W186" i="25" s="1"/>
  <c r="N187" i="25"/>
  <c r="O187" i="25" s="1"/>
  <c r="P187" i="25" s="1"/>
  <c r="Q187" i="25" s="1"/>
  <c r="R187" i="25" s="1"/>
  <c r="V187" i="25"/>
  <c r="S189" i="24"/>
  <c r="W189" i="24" a="1"/>
  <c r="W189" i="24" s="1"/>
  <c r="X184" i="23" a="1"/>
  <c r="X184" i="23" s="1"/>
  <c r="W184" i="23" a="1"/>
  <c r="W184" i="23" s="1"/>
  <c r="Y184" i="23" a="1"/>
  <c r="Y184" i="23" s="1"/>
  <c r="N185" i="23"/>
  <c r="O185" i="23" s="1"/>
  <c r="P185" i="23" s="1"/>
  <c r="Q185" i="23" s="1"/>
  <c r="R185" i="23" s="1"/>
  <c r="V185" i="23"/>
  <c r="V185" i="39" l="1"/>
  <c r="N185" i="39"/>
  <c r="O185" i="39" s="1"/>
  <c r="P185" i="39" s="1"/>
  <c r="Q185" i="39" s="1"/>
  <c r="R185" i="39" s="1"/>
  <c r="X184" i="39" a="1"/>
  <c r="X184" i="39" s="1"/>
  <c r="Y184" i="39" a="1"/>
  <c r="Y184" i="39" s="1"/>
  <c r="W184" i="39" a="1"/>
  <c r="W184" i="39" s="1"/>
  <c r="S183" i="38"/>
  <c r="V184" i="37"/>
  <c r="M185" i="37"/>
  <c r="Y183" i="37" a="1"/>
  <c r="Y183" i="37" s="1"/>
  <c r="W183" i="37" a="1"/>
  <c r="W183" i="37" s="1"/>
  <c r="V189" i="36"/>
  <c r="N189" i="36"/>
  <c r="O189" i="36" s="1"/>
  <c r="P189" i="36" s="1"/>
  <c r="Q189" i="36" s="1"/>
  <c r="R189" i="36" s="1"/>
  <c r="Y188" i="36" a="1"/>
  <c r="Y188" i="36" s="1"/>
  <c r="X188" i="36" a="1"/>
  <c r="X188" i="36" s="1"/>
  <c r="W188" i="36" a="1"/>
  <c r="W188" i="36" s="1"/>
  <c r="V188" i="35"/>
  <c r="M189" i="35"/>
  <c r="X187" i="35" a="1"/>
  <c r="X187" i="35" s="1"/>
  <c r="W187" i="35" a="1"/>
  <c r="W187" i="35" s="1"/>
  <c r="V188" i="34"/>
  <c r="M189" i="34"/>
  <c r="Y187" i="34" a="1"/>
  <c r="Y187" i="34" s="1"/>
  <c r="S181" i="33"/>
  <c r="V181" i="32"/>
  <c r="N181" i="32"/>
  <c r="O181" i="32" s="1"/>
  <c r="P181" i="32" s="1"/>
  <c r="Q181" i="32" s="1"/>
  <c r="R181" i="32" s="1"/>
  <c r="W180" i="32" a="1"/>
  <c r="W180" i="32" s="1"/>
  <c r="X180" i="32" a="1"/>
  <c r="X180" i="32" s="1"/>
  <c r="Y180" i="32" a="1"/>
  <c r="Y180" i="32" s="1"/>
  <c r="N183" i="31"/>
  <c r="O183" i="31" s="1"/>
  <c r="P183" i="31" s="1"/>
  <c r="Q183" i="31" s="1"/>
  <c r="R183" i="31" s="1"/>
  <c r="V183" i="31"/>
  <c r="Y182" i="31" a="1"/>
  <c r="Y182" i="31" s="1"/>
  <c r="W182" i="31" a="1"/>
  <c r="W182" i="31" s="1"/>
  <c r="X182" i="31" a="1"/>
  <c r="X182" i="31" s="1"/>
  <c r="V185" i="30"/>
  <c r="N185" i="30"/>
  <c r="O185" i="30" s="1"/>
  <c r="P185" i="30" s="1"/>
  <c r="Q185" i="30" s="1"/>
  <c r="R185" i="30" s="1"/>
  <c r="Y184" i="30" a="1"/>
  <c r="Y184" i="30" s="1"/>
  <c r="X184" i="30" a="1"/>
  <c r="X184" i="30" s="1"/>
  <c r="W184" i="30" a="1"/>
  <c r="W184" i="30" s="1"/>
  <c r="M183" i="29"/>
  <c r="V182" i="29"/>
  <c r="Y181" i="29" a="1"/>
  <c r="Y181" i="29" s="1"/>
  <c r="W181" i="29" a="1"/>
  <c r="W181" i="29" s="1"/>
  <c r="X187" i="28" a="1"/>
  <c r="X187" i="28" s="1"/>
  <c r="S187" i="28"/>
  <c r="Y187" i="28" a="1"/>
  <c r="Y187" i="28" s="1"/>
  <c r="W187" i="28" a="1"/>
  <c r="W187" i="28" s="1"/>
  <c r="N183" i="27"/>
  <c r="O183" i="27" s="1"/>
  <c r="P183" i="27" s="1"/>
  <c r="Q183" i="27" s="1"/>
  <c r="R183" i="27" s="1"/>
  <c r="V183" i="27"/>
  <c r="Y182" i="27" a="1"/>
  <c r="Y182" i="27" s="1"/>
  <c r="X182" i="27" a="1"/>
  <c r="X182" i="27" s="1"/>
  <c r="W182" i="27" a="1"/>
  <c r="W182" i="27" s="1"/>
  <c r="Y182" i="26" a="1"/>
  <c r="Y182" i="26" s="1"/>
  <c r="X182" i="26" a="1"/>
  <c r="X182" i="26" s="1"/>
  <c r="W182" i="26" a="1"/>
  <c r="W182" i="26" s="1"/>
  <c r="N183" i="26"/>
  <c r="O183" i="26" s="1"/>
  <c r="P183" i="26" s="1"/>
  <c r="Q183" i="26" s="1"/>
  <c r="R183" i="26" s="1"/>
  <c r="V183" i="26"/>
  <c r="S187" i="25"/>
  <c r="V190" i="24"/>
  <c r="M191" i="24"/>
  <c r="X189" i="24" a="1"/>
  <c r="X189" i="24" s="1"/>
  <c r="Y189" i="24" a="1"/>
  <c r="Y189" i="24" s="1"/>
  <c r="S185" i="23"/>
  <c r="S185" i="39" l="1"/>
  <c r="X185" i="39" a="1"/>
  <c r="X185" i="39" s="1"/>
  <c r="W185" i="39" a="1"/>
  <c r="W185" i="39" s="1"/>
  <c r="M185" i="38"/>
  <c r="V184" i="38"/>
  <c r="X183" i="38" a="1"/>
  <c r="X183" i="38" s="1"/>
  <c r="Y183" i="38" a="1"/>
  <c r="Y183" i="38" s="1"/>
  <c r="W183" i="38" a="1"/>
  <c r="W183" i="38" s="1"/>
  <c r="N185" i="37"/>
  <c r="O185" i="37" s="1"/>
  <c r="P185" i="37" s="1"/>
  <c r="Q185" i="37" s="1"/>
  <c r="R185" i="37" s="1"/>
  <c r="V185" i="37"/>
  <c r="X184" i="37" a="1"/>
  <c r="X184" i="37" s="1"/>
  <c r="W184" i="37" a="1"/>
  <c r="W184" i="37" s="1"/>
  <c r="Y184" i="37" a="1"/>
  <c r="Y184" i="37" s="1"/>
  <c r="S189" i="36"/>
  <c r="X189" i="36" a="1"/>
  <c r="X189" i="36" s="1"/>
  <c r="N189" i="35"/>
  <c r="O189" i="35" s="1"/>
  <c r="P189" i="35" s="1"/>
  <c r="Q189" i="35" s="1"/>
  <c r="R189" i="35" s="1"/>
  <c r="V189" i="35"/>
  <c r="X188" i="35" a="1"/>
  <c r="X188" i="35" s="1"/>
  <c r="W188" i="35" a="1"/>
  <c r="W188" i="35" s="1"/>
  <c r="Y188" i="35" a="1"/>
  <c r="Y188" i="35" s="1"/>
  <c r="V189" i="34"/>
  <c r="N189" i="34"/>
  <c r="O189" i="34" s="1"/>
  <c r="P189" i="34" s="1"/>
  <c r="Q189" i="34" s="1"/>
  <c r="R189" i="34" s="1"/>
  <c r="Y188" i="34" a="1"/>
  <c r="Y188" i="34" s="1"/>
  <c r="X188" i="34" a="1"/>
  <c r="X188" i="34" s="1"/>
  <c r="W188" i="34" a="1"/>
  <c r="W188" i="34" s="1"/>
  <c r="M183" i="33"/>
  <c r="V182" i="33"/>
  <c r="Y181" i="33" a="1"/>
  <c r="Y181" i="33" s="1"/>
  <c r="X181" i="33" a="1"/>
  <c r="X181" i="33" s="1"/>
  <c r="W181" i="33" a="1"/>
  <c r="W181" i="33" s="1"/>
  <c r="S181" i="32"/>
  <c r="X181" i="32" a="1"/>
  <c r="X181" i="32" s="1"/>
  <c r="Y181" i="32" a="1"/>
  <c r="Y181" i="32" s="1"/>
  <c r="S183" i="31"/>
  <c r="S185" i="30"/>
  <c r="W185" i="30" a="1"/>
  <c r="W185" i="30" s="1"/>
  <c r="Y185" i="30" a="1"/>
  <c r="Y185" i="30" s="1"/>
  <c r="W182" i="29" a="1"/>
  <c r="W182" i="29" s="1"/>
  <c r="Y182" i="29" a="1"/>
  <c r="Y182" i="29" s="1"/>
  <c r="X182" i="29" a="1"/>
  <c r="X182" i="29" s="1"/>
  <c r="N183" i="29"/>
  <c r="O183" i="29" s="1"/>
  <c r="P183" i="29" s="1"/>
  <c r="Q183" i="29" s="1"/>
  <c r="R183" i="29" s="1"/>
  <c r="V183" i="29"/>
  <c r="V188" i="28"/>
  <c r="M189" i="28"/>
  <c r="S183" i="27"/>
  <c r="S183" i="26"/>
  <c r="X183" i="26" a="1"/>
  <c r="X183" i="26" s="1"/>
  <c r="Y183" i="26" a="1"/>
  <c r="Y183" i="26" s="1"/>
  <c r="W183" i="26" a="1"/>
  <c r="W183" i="26" s="1"/>
  <c r="M189" i="25"/>
  <c r="V188" i="25"/>
  <c r="W187" i="25" a="1"/>
  <c r="W187" i="25" s="1"/>
  <c r="X187" i="25" a="1"/>
  <c r="X187" i="25" s="1"/>
  <c r="Y187" i="25" a="1"/>
  <c r="Y187" i="25" s="1"/>
  <c r="V191" i="24"/>
  <c r="N191" i="24"/>
  <c r="O191" i="24" s="1"/>
  <c r="P191" i="24" s="1"/>
  <c r="Q191" i="24" s="1"/>
  <c r="R191" i="24" s="1"/>
  <c r="W190" i="24" a="1"/>
  <c r="W190" i="24" s="1"/>
  <c r="Y190" i="24" a="1"/>
  <c r="Y190" i="24" s="1"/>
  <c r="X190" i="24" a="1"/>
  <c r="X190" i="24" s="1"/>
  <c r="V186" i="23"/>
  <c r="M187" i="23"/>
  <c r="W185" i="23" a="1"/>
  <c r="W185" i="23" s="1"/>
  <c r="X185" i="23" a="1"/>
  <c r="X185" i="23" s="1"/>
  <c r="Y185" i="23" a="1"/>
  <c r="Y185" i="23" s="1"/>
  <c r="V186" i="39" l="1"/>
  <c r="M187" i="39"/>
  <c r="Y185" i="39" a="1"/>
  <c r="Y185" i="39" s="1"/>
  <c r="X184" i="38" a="1"/>
  <c r="X184" i="38" s="1"/>
  <c r="Y184" i="38" a="1"/>
  <c r="Y184" i="38" s="1"/>
  <c r="W184" i="38" a="1"/>
  <c r="W184" i="38" s="1"/>
  <c r="V185" i="38"/>
  <c r="N185" i="38"/>
  <c r="O185" i="38" s="1"/>
  <c r="P185" i="38" s="1"/>
  <c r="Q185" i="38" s="1"/>
  <c r="R185" i="38" s="1"/>
  <c r="S185" i="37"/>
  <c r="X185" i="37" a="1"/>
  <c r="X185" i="37" s="1"/>
  <c r="Y185" i="37" a="1"/>
  <c r="Y185" i="37" s="1"/>
  <c r="V190" i="36"/>
  <c r="M191" i="36"/>
  <c r="Y189" i="36" a="1"/>
  <c r="Y189" i="36" s="1"/>
  <c r="W189" i="36" a="1"/>
  <c r="W189" i="36" s="1"/>
  <c r="S189" i="35"/>
  <c r="S189" i="34"/>
  <c r="X182" i="33" a="1"/>
  <c r="X182" i="33" s="1"/>
  <c r="W182" i="33" a="1"/>
  <c r="W182" i="33" s="1"/>
  <c r="Y182" i="33" a="1"/>
  <c r="Y182" i="33" s="1"/>
  <c r="N183" i="33"/>
  <c r="O183" i="33" s="1"/>
  <c r="P183" i="33" s="1"/>
  <c r="Q183" i="33" s="1"/>
  <c r="R183" i="33" s="1"/>
  <c r="V183" i="33"/>
  <c r="M183" i="32"/>
  <c r="V182" i="32"/>
  <c r="W181" i="32" a="1"/>
  <c r="W181" i="32" s="1"/>
  <c r="V184" i="31"/>
  <c r="M185" i="31"/>
  <c r="W183" i="31" a="1"/>
  <c r="W183" i="31" s="1"/>
  <c r="X183" i="31" a="1"/>
  <c r="X183" i="31" s="1"/>
  <c r="Y183" i="31" a="1"/>
  <c r="Y183" i="31" s="1"/>
  <c r="M187" i="30"/>
  <c r="V186" i="30"/>
  <c r="X185" i="30" a="1"/>
  <c r="X185" i="30" s="1"/>
  <c r="S183" i="29"/>
  <c r="X183" i="29" a="1"/>
  <c r="X183" i="29" s="1"/>
  <c r="V189" i="28"/>
  <c r="N189" i="28"/>
  <c r="O189" i="28" s="1"/>
  <c r="P189" i="28" s="1"/>
  <c r="Q189" i="28" s="1"/>
  <c r="R189" i="28" s="1"/>
  <c r="X188" i="28" a="1"/>
  <c r="X188" i="28" s="1"/>
  <c r="W188" i="28" a="1"/>
  <c r="W188" i="28" s="1"/>
  <c r="Y188" i="28" a="1"/>
  <c r="Y188" i="28" s="1"/>
  <c r="M185" i="27"/>
  <c r="V184" i="27"/>
  <c r="W183" i="27" a="1"/>
  <c r="W183" i="27" s="1"/>
  <c r="X183" i="27" a="1"/>
  <c r="X183" i="27" s="1"/>
  <c r="Y183" i="27" a="1"/>
  <c r="Y183" i="27" s="1"/>
  <c r="M185" i="26"/>
  <c r="V184" i="26"/>
  <c r="X188" i="25" a="1"/>
  <c r="X188" i="25" s="1"/>
  <c r="Y188" i="25" a="1"/>
  <c r="Y188" i="25" s="1"/>
  <c r="W188" i="25" a="1"/>
  <c r="W188" i="25" s="1"/>
  <c r="V189" i="25"/>
  <c r="N189" i="25"/>
  <c r="O189" i="25" s="1"/>
  <c r="P189" i="25" s="1"/>
  <c r="Q189" i="25" s="1"/>
  <c r="R189" i="25" s="1"/>
  <c r="S191" i="24"/>
  <c r="X191" i="24" a="1"/>
  <c r="X191" i="24" s="1"/>
  <c r="Y191" i="24" a="1"/>
  <c r="Y191" i="24" s="1"/>
  <c r="V187" i="23"/>
  <c r="N187" i="23"/>
  <c r="O187" i="23" s="1"/>
  <c r="P187" i="23" s="1"/>
  <c r="Q187" i="23" s="1"/>
  <c r="R187" i="23" s="1"/>
  <c r="W186" i="23" a="1"/>
  <c r="W186" i="23" s="1"/>
  <c r="Y186" i="23" a="1"/>
  <c r="Y186" i="23" s="1"/>
  <c r="X186" i="23" a="1"/>
  <c r="X186" i="23" s="1"/>
  <c r="N187" i="39" l="1"/>
  <c r="O187" i="39" s="1"/>
  <c r="P187" i="39" s="1"/>
  <c r="Q187" i="39" s="1"/>
  <c r="R187" i="39" s="1"/>
  <c r="V187" i="39"/>
  <c r="W186" i="39" a="1"/>
  <c r="W186" i="39" s="1"/>
  <c r="Y186" i="39" a="1"/>
  <c r="Y186" i="39" s="1"/>
  <c r="X186" i="39" a="1"/>
  <c r="X186" i="39" s="1"/>
  <c r="S185" i="38"/>
  <c r="M187" i="37"/>
  <c r="V186" i="37"/>
  <c r="W185" i="37" a="1"/>
  <c r="W185" i="37" s="1"/>
  <c r="V191" i="36"/>
  <c r="N191" i="36"/>
  <c r="O191" i="36" s="1"/>
  <c r="P191" i="36" s="1"/>
  <c r="Q191" i="36" s="1"/>
  <c r="R191" i="36" s="1"/>
  <c r="W190" i="36" a="1"/>
  <c r="W190" i="36" s="1"/>
  <c r="Y190" i="36" a="1"/>
  <c r="Y190" i="36" s="1"/>
  <c r="X190" i="36" a="1"/>
  <c r="X190" i="36" s="1"/>
  <c r="V190" i="35"/>
  <c r="M191" i="35"/>
  <c r="W189" i="35" a="1"/>
  <c r="W189" i="35" s="1"/>
  <c r="X189" i="35" a="1"/>
  <c r="X189" i="35" s="1"/>
  <c r="Y189" i="35" a="1"/>
  <c r="Y189" i="35" s="1"/>
  <c r="V190" i="34"/>
  <c r="M191" i="34"/>
  <c r="Y189" i="34" a="1"/>
  <c r="Y189" i="34" s="1"/>
  <c r="X189" i="34" a="1"/>
  <c r="X189" i="34" s="1"/>
  <c r="W189" i="34" a="1"/>
  <c r="W189" i="34" s="1"/>
  <c r="S183" i="33"/>
  <c r="X183" i="33" a="1"/>
  <c r="X183" i="33" s="1"/>
  <c r="W183" i="33" a="1"/>
  <c r="W183" i="33" s="1"/>
  <c r="X182" i="32" a="1"/>
  <c r="X182" i="32" s="1"/>
  <c r="Y182" i="32" a="1"/>
  <c r="Y182" i="32" s="1"/>
  <c r="W182" i="32" a="1"/>
  <c r="W182" i="32" s="1"/>
  <c r="N183" i="32"/>
  <c r="O183" i="32" s="1"/>
  <c r="P183" i="32" s="1"/>
  <c r="Q183" i="32" s="1"/>
  <c r="R183" i="32" s="1"/>
  <c r="V183" i="32"/>
  <c r="V185" i="31"/>
  <c r="N185" i="31"/>
  <c r="O185" i="31" s="1"/>
  <c r="P185" i="31" s="1"/>
  <c r="Q185" i="31" s="1"/>
  <c r="R185" i="31" s="1"/>
  <c r="Y184" i="31" a="1"/>
  <c r="Y184" i="31" s="1"/>
  <c r="X184" i="31" a="1"/>
  <c r="X184" i="31" s="1"/>
  <c r="W184" i="31" a="1"/>
  <c r="W184" i="31" s="1"/>
  <c r="Y186" i="30" a="1"/>
  <c r="Y186" i="30" s="1"/>
  <c r="X186" i="30" a="1"/>
  <c r="X186" i="30" s="1"/>
  <c r="W186" i="30" a="1"/>
  <c r="W186" i="30" s="1"/>
  <c r="N187" i="30"/>
  <c r="O187" i="30" s="1"/>
  <c r="P187" i="30" s="1"/>
  <c r="Q187" i="30" s="1"/>
  <c r="R187" i="30" s="1"/>
  <c r="V187" i="30"/>
  <c r="M185" i="29"/>
  <c r="V184" i="29"/>
  <c r="W183" i="29" a="1"/>
  <c r="W183" i="29" s="1"/>
  <c r="Y183" i="29" a="1"/>
  <c r="Y183" i="29" s="1"/>
  <c r="S189" i="28"/>
  <c r="W189" i="28" a="1"/>
  <c r="W189" i="28" s="1"/>
  <c r="X184" i="27" a="1"/>
  <c r="X184" i="27" s="1"/>
  <c r="Y184" i="27" a="1"/>
  <c r="Y184" i="27" s="1"/>
  <c r="W184" i="27" a="1"/>
  <c r="W184" i="27" s="1"/>
  <c r="V185" i="27"/>
  <c r="N185" i="27"/>
  <c r="O185" i="27" s="1"/>
  <c r="P185" i="27" s="1"/>
  <c r="Q185" i="27" s="1"/>
  <c r="R185" i="27" s="1"/>
  <c r="Y184" i="26" a="1"/>
  <c r="Y184" i="26" s="1"/>
  <c r="X184" i="26" a="1"/>
  <c r="X184" i="26" s="1"/>
  <c r="W184" i="26" a="1"/>
  <c r="W184" i="26" s="1"/>
  <c r="N185" i="26"/>
  <c r="O185" i="26" s="1"/>
  <c r="P185" i="26" s="1"/>
  <c r="Q185" i="26" s="1"/>
  <c r="R185" i="26" s="1"/>
  <c r="V185" i="26"/>
  <c r="S189" i="25"/>
  <c r="X189" i="25" a="1"/>
  <c r="X189" i="25" s="1"/>
  <c r="V192" i="24"/>
  <c r="M193" i="24"/>
  <c r="W191" i="24" a="1"/>
  <c r="W191" i="24" s="1"/>
  <c r="S187" i="23"/>
  <c r="Y187" i="23" a="1"/>
  <c r="Y187" i="23" s="1"/>
  <c r="S187" i="39" l="1"/>
  <c r="M187" i="38"/>
  <c r="V186" i="38"/>
  <c r="X185" i="38" a="1"/>
  <c r="X185" i="38" s="1"/>
  <c r="W185" i="38" a="1"/>
  <c r="W185" i="38" s="1"/>
  <c r="Y185" i="38" a="1"/>
  <c r="Y185" i="38" s="1"/>
  <c r="Y186" i="37" a="1"/>
  <c r="Y186" i="37" s="1"/>
  <c r="W186" i="37" a="1"/>
  <c r="W186" i="37" s="1"/>
  <c r="X186" i="37" a="1"/>
  <c r="X186" i="37" s="1"/>
  <c r="N187" i="37"/>
  <c r="O187" i="37" s="1"/>
  <c r="P187" i="37" s="1"/>
  <c r="Q187" i="37" s="1"/>
  <c r="R187" i="37" s="1"/>
  <c r="V187" i="37"/>
  <c r="S191" i="36"/>
  <c r="X191" i="36" a="1"/>
  <c r="X191" i="36" s="1"/>
  <c r="V191" i="35"/>
  <c r="N191" i="35"/>
  <c r="O191" i="35" s="1"/>
  <c r="P191" i="35" s="1"/>
  <c r="Q191" i="35" s="1"/>
  <c r="R191" i="35" s="1"/>
  <c r="W190" i="35" a="1"/>
  <c r="W190" i="35" s="1"/>
  <c r="Y190" i="35" a="1"/>
  <c r="Y190" i="35" s="1"/>
  <c r="X190" i="35" a="1"/>
  <c r="X190" i="35" s="1"/>
  <c r="N191" i="34"/>
  <c r="O191" i="34" s="1"/>
  <c r="P191" i="34" s="1"/>
  <c r="Q191" i="34" s="1"/>
  <c r="R191" i="34" s="1"/>
  <c r="V191" i="34"/>
  <c r="X190" i="34" a="1"/>
  <c r="X190" i="34" s="1"/>
  <c r="Y190" i="34" a="1"/>
  <c r="Y190" i="34" s="1"/>
  <c r="W190" i="34" a="1"/>
  <c r="W190" i="34" s="1"/>
  <c r="V184" i="33"/>
  <c r="M185" i="33"/>
  <c r="Y183" i="33" a="1"/>
  <c r="Y183" i="33" s="1"/>
  <c r="S183" i="32"/>
  <c r="S185" i="31"/>
  <c r="Y185" i="31" a="1"/>
  <c r="Y185" i="31" s="1"/>
  <c r="S187" i="30"/>
  <c r="Y184" i="29" a="1"/>
  <c r="Y184" i="29" s="1"/>
  <c r="X184" i="29" a="1"/>
  <c r="X184" i="29" s="1"/>
  <c r="W184" i="29" a="1"/>
  <c r="W184" i="29" s="1"/>
  <c r="N185" i="29"/>
  <c r="O185" i="29" s="1"/>
  <c r="P185" i="29" s="1"/>
  <c r="Q185" i="29" s="1"/>
  <c r="R185" i="29" s="1"/>
  <c r="V185" i="29"/>
  <c r="V190" i="28"/>
  <c r="M191" i="28"/>
  <c r="Y189" i="28" a="1"/>
  <c r="Y189" i="28" s="1"/>
  <c r="X189" i="28" a="1"/>
  <c r="X189" i="28" s="1"/>
  <c r="S185" i="27"/>
  <c r="Y185" i="27" a="1"/>
  <c r="Y185" i="27" s="1"/>
  <c r="S185" i="26"/>
  <c r="X185" i="26" a="1"/>
  <c r="X185" i="26" s="1"/>
  <c r="W185" i="26" a="1"/>
  <c r="W185" i="26" s="1"/>
  <c r="V190" i="25"/>
  <c r="M191" i="25"/>
  <c r="Y189" i="25" a="1"/>
  <c r="Y189" i="25" s="1"/>
  <c r="W189" i="25" a="1"/>
  <c r="W189" i="25" s="1"/>
  <c r="N193" i="24"/>
  <c r="O193" i="24" s="1"/>
  <c r="P193" i="24" s="1"/>
  <c r="Q193" i="24" s="1"/>
  <c r="R193" i="24" s="1"/>
  <c r="V193" i="24"/>
  <c r="X192" i="24" a="1"/>
  <c r="X192" i="24" s="1"/>
  <c r="W192" i="24" a="1"/>
  <c r="W192" i="24" s="1"/>
  <c r="Y192" i="24" a="1"/>
  <c r="Y192" i="24" s="1"/>
  <c r="V188" i="23"/>
  <c r="M189" i="23"/>
  <c r="W187" i="23" a="1"/>
  <c r="W187" i="23" s="1"/>
  <c r="X187" i="23" a="1"/>
  <c r="X187" i="23" s="1"/>
  <c r="M189" i="39" l="1"/>
  <c r="V188" i="39"/>
  <c r="W187" i="39" a="1"/>
  <c r="W187" i="39" s="1"/>
  <c r="X187" i="39" a="1"/>
  <c r="X187" i="39" s="1"/>
  <c r="Y187" i="39" a="1"/>
  <c r="Y187" i="39" s="1"/>
  <c r="Y186" i="38" a="1"/>
  <c r="Y186" i="38" s="1"/>
  <c r="W186" i="38" a="1"/>
  <c r="W186" i="38" s="1"/>
  <c r="X186" i="38" a="1"/>
  <c r="X186" i="38" s="1"/>
  <c r="N187" i="38"/>
  <c r="O187" i="38" s="1"/>
  <c r="P187" i="38" s="1"/>
  <c r="Q187" i="38" s="1"/>
  <c r="R187" i="38" s="1"/>
  <c r="V187" i="38"/>
  <c r="S187" i="37"/>
  <c r="M193" i="36"/>
  <c r="V192" i="36"/>
  <c r="Y191" i="36" a="1"/>
  <c r="Y191" i="36" s="1"/>
  <c r="W191" i="36" a="1"/>
  <c r="W191" i="36" s="1"/>
  <c r="S191" i="35"/>
  <c r="S191" i="34"/>
  <c r="Y191" i="34" a="1"/>
  <c r="Y191" i="34" s="1"/>
  <c r="V185" i="33"/>
  <c r="N185" i="33"/>
  <c r="O185" i="33" s="1"/>
  <c r="P185" i="33" s="1"/>
  <c r="Q185" i="33" s="1"/>
  <c r="R185" i="33" s="1"/>
  <c r="Y184" i="33" a="1"/>
  <c r="Y184" i="33" s="1"/>
  <c r="X184" i="33" a="1"/>
  <c r="X184" i="33" s="1"/>
  <c r="W184" i="33" a="1"/>
  <c r="W184" i="33" s="1"/>
  <c r="V184" i="32"/>
  <c r="M185" i="32"/>
  <c r="W183" i="32" a="1"/>
  <c r="W183" i="32" s="1"/>
  <c r="X183" i="32" a="1"/>
  <c r="X183" i="32" s="1"/>
  <c r="Y183" i="32" a="1"/>
  <c r="Y183" i="32" s="1"/>
  <c r="V186" i="31"/>
  <c r="M187" i="31"/>
  <c r="W185" i="31" a="1"/>
  <c r="W185" i="31" s="1"/>
  <c r="X185" i="31" a="1"/>
  <c r="X185" i="31" s="1"/>
  <c r="V188" i="30"/>
  <c r="M189" i="30"/>
  <c r="W187" i="30" a="1"/>
  <c r="W187" i="30" s="1"/>
  <c r="X187" i="30" a="1"/>
  <c r="X187" i="30" s="1"/>
  <c r="Y187" i="30" a="1"/>
  <c r="Y187" i="30" s="1"/>
  <c r="S185" i="29"/>
  <c r="V191" i="28"/>
  <c r="N191" i="28"/>
  <c r="O191" i="28" s="1"/>
  <c r="P191" i="28" s="1"/>
  <c r="Q191" i="28" s="1"/>
  <c r="R191" i="28" s="1"/>
  <c r="W190" i="28" a="1"/>
  <c r="W190" i="28" s="1"/>
  <c r="X190" i="28" a="1"/>
  <c r="X190" i="28" s="1"/>
  <c r="Y190" i="28" a="1"/>
  <c r="Y190" i="28" s="1"/>
  <c r="M187" i="27"/>
  <c r="V186" i="27"/>
  <c r="X185" i="27" a="1"/>
  <c r="X185" i="27" s="1"/>
  <c r="W185" i="27" a="1"/>
  <c r="W185" i="27" s="1"/>
  <c r="M187" i="26"/>
  <c r="V186" i="26"/>
  <c r="Y185" i="26" a="1"/>
  <c r="Y185" i="26" s="1"/>
  <c r="V191" i="25"/>
  <c r="N191" i="25"/>
  <c r="O191" i="25" s="1"/>
  <c r="P191" i="25" s="1"/>
  <c r="Q191" i="25" s="1"/>
  <c r="R191" i="25" s="1"/>
  <c r="W190" i="25" a="1"/>
  <c r="W190" i="25" s="1"/>
  <c r="X190" i="25" a="1"/>
  <c r="X190" i="25" s="1"/>
  <c r="Y190" i="25" a="1"/>
  <c r="Y190" i="25" s="1"/>
  <c r="S193" i="24"/>
  <c r="Y193" i="24" a="1"/>
  <c r="Y193" i="24" s="1"/>
  <c r="N189" i="23"/>
  <c r="O189" i="23" s="1"/>
  <c r="P189" i="23" s="1"/>
  <c r="Q189" i="23" s="1"/>
  <c r="R189" i="23" s="1"/>
  <c r="V189" i="23"/>
  <c r="Y188" i="23" a="1"/>
  <c r="Y188" i="23" s="1"/>
  <c r="X188" i="23" a="1"/>
  <c r="X188" i="23" s="1"/>
  <c r="W188" i="23" a="1"/>
  <c r="W188" i="23" s="1"/>
  <c r="X188" i="39" l="1" a="1"/>
  <c r="X188" i="39" s="1"/>
  <c r="Y188" i="39" a="1"/>
  <c r="Y188" i="39" s="1"/>
  <c r="W188" i="39" a="1"/>
  <c r="W188" i="39" s="1"/>
  <c r="N189" i="39"/>
  <c r="O189" i="39" s="1"/>
  <c r="P189" i="39" s="1"/>
  <c r="Q189" i="39" s="1"/>
  <c r="R189" i="39" s="1"/>
  <c r="V189" i="39"/>
  <c r="S187" i="38"/>
  <c r="X187" i="38" a="1"/>
  <c r="X187" i="38" s="1"/>
  <c r="M189" i="37"/>
  <c r="V188" i="37"/>
  <c r="W187" i="37" a="1"/>
  <c r="W187" i="37" s="1"/>
  <c r="X187" i="37" a="1"/>
  <c r="X187" i="37" s="1"/>
  <c r="Y187" i="37" a="1"/>
  <c r="Y187" i="37" s="1"/>
  <c r="Y192" i="36" a="1"/>
  <c r="Y192" i="36" s="1"/>
  <c r="W192" i="36" a="1"/>
  <c r="W192" i="36" s="1"/>
  <c r="X192" i="36" a="1"/>
  <c r="X192" i="36" s="1"/>
  <c r="N193" i="36"/>
  <c r="O193" i="36" s="1"/>
  <c r="P193" i="36" s="1"/>
  <c r="Q193" i="36" s="1"/>
  <c r="R193" i="36" s="1"/>
  <c r="V193" i="36"/>
  <c r="V192" i="35"/>
  <c r="M193" i="35"/>
  <c r="X191" i="35" a="1"/>
  <c r="X191" i="35" s="1"/>
  <c r="Y191" i="35" a="1"/>
  <c r="Y191" i="35" s="1"/>
  <c r="W191" i="35" a="1"/>
  <c r="W191" i="35" s="1"/>
  <c r="V192" i="34"/>
  <c r="M193" i="34"/>
  <c r="X191" i="34" a="1"/>
  <c r="X191" i="34" s="1"/>
  <c r="W191" i="34" a="1"/>
  <c r="W191" i="34" s="1"/>
  <c r="S185" i="33"/>
  <c r="W185" i="33" a="1"/>
  <c r="W185" i="33" s="1"/>
  <c r="N185" i="32"/>
  <c r="O185" i="32" s="1"/>
  <c r="P185" i="32" s="1"/>
  <c r="Q185" i="32" s="1"/>
  <c r="R185" i="32" s="1"/>
  <c r="V185" i="32"/>
  <c r="Y184" i="32" a="1"/>
  <c r="Y184" i="32" s="1"/>
  <c r="W184" i="32" a="1"/>
  <c r="W184" i="32" s="1"/>
  <c r="X184" i="32" a="1"/>
  <c r="X184" i="32" s="1"/>
  <c r="N187" i="31"/>
  <c r="O187" i="31" s="1"/>
  <c r="P187" i="31" s="1"/>
  <c r="Q187" i="31" s="1"/>
  <c r="R187" i="31" s="1"/>
  <c r="V187" i="31"/>
  <c r="Y186" i="31" a="1"/>
  <c r="Y186" i="31" s="1"/>
  <c r="X186" i="31" a="1"/>
  <c r="X186" i="31" s="1"/>
  <c r="W186" i="31" a="1"/>
  <c r="W186" i="31" s="1"/>
  <c r="N189" i="30"/>
  <c r="O189" i="30" s="1"/>
  <c r="P189" i="30" s="1"/>
  <c r="Q189" i="30" s="1"/>
  <c r="R189" i="30" s="1"/>
  <c r="V189" i="30"/>
  <c r="W188" i="30" a="1"/>
  <c r="W188" i="30" s="1"/>
  <c r="Y188" i="30" a="1"/>
  <c r="Y188" i="30" s="1"/>
  <c r="X188" i="30" a="1"/>
  <c r="X188" i="30" s="1"/>
  <c r="V186" i="29"/>
  <c r="M187" i="29"/>
  <c r="Y185" i="29" a="1"/>
  <c r="Y185" i="29" s="1"/>
  <c r="W185" i="29" a="1"/>
  <c r="W185" i="29" s="1"/>
  <c r="X185" i="29" a="1"/>
  <c r="X185" i="29" s="1"/>
  <c r="S191" i="28"/>
  <c r="X191" i="28" a="1"/>
  <c r="X191" i="28" s="1"/>
  <c r="W191" i="28" a="1"/>
  <c r="W191" i="28" s="1"/>
  <c r="Y186" i="27" a="1"/>
  <c r="Y186" i="27" s="1"/>
  <c r="X186" i="27" a="1"/>
  <c r="X186" i="27" s="1"/>
  <c r="W186" i="27" a="1"/>
  <c r="W186" i="27" s="1"/>
  <c r="N187" i="27"/>
  <c r="O187" i="27" s="1"/>
  <c r="P187" i="27" s="1"/>
  <c r="Q187" i="27" s="1"/>
  <c r="R187" i="27" s="1"/>
  <c r="V187" i="27"/>
  <c r="X186" i="26" a="1"/>
  <c r="X186" i="26" s="1"/>
  <c r="W186" i="26" a="1"/>
  <c r="W186" i="26" s="1"/>
  <c r="Y186" i="26" a="1"/>
  <c r="Y186" i="26" s="1"/>
  <c r="N187" i="26"/>
  <c r="O187" i="26" s="1"/>
  <c r="P187" i="26" s="1"/>
  <c r="Q187" i="26" s="1"/>
  <c r="R187" i="26" s="1"/>
  <c r="V187" i="26"/>
  <c r="X191" i="25" a="1"/>
  <c r="X191" i="25" s="1"/>
  <c r="S191" i="25"/>
  <c r="W191" i="25" a="1"/>
  <c r="W191" i="25" s="1"/>
  <c r="V194" i="24"/>
  <c r="M195" i="24"/>
  <c r="X193" i="24" a="1"/>
  <c r="X193" i="24" s="1"/>
  <c r="W193" i="24" a="1"/>
  <c r="W193" i="24" s="1"/>
  <c r="S189" i="23"/>
  <c r="S189" i="39" l="1"/>
  <c r="V188" i="38"/>
  <c r="M189" i="38"/>
  <c r="W187" i="38" a="1"/>
  <c r="W187" i="38" s="1"/>
  <c r="Y187" i="38" a="1"/>
  <c r="Y187" i="38" s="1"/>
  <c r="X188" i="37" a="1"/>
  <c r="X188" i="37" s="1"/>
  <c r="W188" i="37" a="1"/>
  <c r="W188" i="37" s="1"/>
  <c r="Y188" i="37" a="1"/>
  <c r="Y188" i="37" s="1"/>
  <c r="N189" i="37"/>
  <c r="O189" i="37" s="1"/>
  <c r="P189" i="37" s="1"/>
  <c r="Q189" i="37" s="1"/>
  <c r="R189" i="37" s="1"/>
  <c r="V189" i="37"/>
  <c r="S193" i="36"/>
  <c r="X193" i="36" a="1"/>
  <c r="X193" i="36" s="1"/>
  <c r="N193" i="35"/>
  <c r="O193" i="35" s="1"/>
  <c r="P193" i="35" s="1"/>
  <c r="Q193" i="35" s="1"/>
  <c r="R193" i="35" s="1"/>
  <c r="V193" i="35"/>
  <c r="X192" i="35" a="1"/>
  <c r="X192" i="35" s="1"/>
  <c r="Y192" i="35" a="1"/>
  <c r="Y192" i="35" s="1"/>
  <c r="W192" i="35" a="1"/>
  <c r="W192" i="35" s="1"/>
  <c r="N193" i="34"/>
  <c r="O193" i="34" s="1"/>
  <c r="P193" i="34" s="1"/>
  <c r="Q193" i="34" s="1"/>
  <c r="R193" i="34" s="1"/>
  <c r="V193" i="34"/>
  <c r="Y192" i="34" a="1"/>
  <c r="Y192" i="34" s="1"/>
  <c r="X192" i="34" a="1"/>
  <c r="X192" i="34" s="1"/>
  <c r="W192" i="34" a="1"/>
  <c r="W192" i="34" s="1"/>
  <c r="M187" i="33"/>
  <c r="V186" i="33"/>
  <c r="X185" i="33" a="1"/>
  <c r="X185" i="33" s="1"/>
  <c r="Y185" i="33" a="1"/>
  <c r="Y185" i="33" s="1"/>
  <c r="S185" i="32"/>
  <c r="S187" i="31"/>
  <c r="S189" i="30"/>
  <c r="N187" i="29"/>
  <c r="O187" i="29" s="1"/>
  <c r="P187" i="29" s="1"/>
  <c r="Q187" i="29" s="1"/>
  <c r="R187" i="29" s="1"/>
  <c r="V187" i="29"/>
  <c r="W186" i="29" a="1"/>
  <c r="W186" i="29" s="1"/>
  <c r="Y186" i="29" a="1"/>
  <c r="Y186" i="29" s="1"/>
  <c r="X186" i="29" a="1"/>
  <c r="X186" i="29" s="1"/>
  <c r="V192" i="28"/>
  <c r="M193" i="28"/>
  <c r="Y191" i="28" a="1"/>
  <c r="Y191" i="28" s="1"/>
  <c r="S187" i="27"/>
  <c r="X187" i="27" a="1"/>
  <c r="X187" i="27" s="1"/>
  <c r="S187" i="26"/>
  <c r="V192" i="25"/>
  <c r="M193" i="25"/>
  <c r="Y191" i="25" a="1"/>
  <c r="Y191" i="25" s="1"/>
  <c r="N195" i="24"/>
  <c r="O195" i="24" s="1"/>
  <c r="P195" i="24" s="1"/>
  <c r="Q195" i="24" s="1"/>
  <c r="R195" i="24" s="1"/>
  <c r="V195" i="24"/>
  <c r="X194" i="24" a="1"/>
  <c r="X194" i="24" s="1"/>
  <c r="Y194" i="24" a="1"/>
  <c r="Y194" i="24" s="1"/>
  <c r="W194" i="24" a="1"/>
  <c r="W194" i="24" s="1"/>
  <c r="V190" i="23"/>
  <c r="M191" i="23"/>
  <c r="Y189" i="23" a="1"/>
  <c r="Y189" i="23" s="1"/>
  <c r="X189" i="23" a="1"/>
  <c r="X189" i="23" s="1"/>
  <c r="W189" i="23" a="1"/>
  <c r="W189" i="23" s="1"/>
  <c r="V190" i="39" l="1"/>
  <c r="M191" i="39"/>
  <c r="W189" i="39" a="1"/>
  <c r="W189" i="39" s="1"/>
  <c r="X189" i="39" a="1"/>
  <c r="X189" i="39" s="1"/>
  <c r="Y189" i="39" a="1"/>
  <c r="Y189" i="39" s="1"/>
  <c r="V189" i="38"/>
  <c r="N189" i="38"/>
  <c r="O189" i="38" s="1"/>
  <c r="P189" i="38" s="1"/>
  <c r="Q189" i="38" s="1"/>
  <c r="R189" i="38" s="1"/>
  <c r="X188" i="38" a="1"/>
  <c r="X188" i="38" s="1"/>
  <c r="W188" i="38" a="1"/>
  <c r="W188" i="38" s="1"/>
  <c r="Y188" i="38" a="1"/>
  <c r="Y188" i="38" s="1"/>
  <c r="S189" i="37"/>
  <c r="M195" i="36"/>
  <c r="V194" i="36"/>
  <c r="Y193" i="36" a="1"/>
  <c r="Y193" i="36" s="1"/>
  <c r="W193" i="36" a="1"/>
  <c r="W193" i="36" s="1"/>
  <c r="S193" i="35"/>
  <c r="X193" i="35" a="1"/>
  <c r="X193" i="35" s="1"/>
  <c r="X193" i="34" a="1"/>
  <c r="X193" i="34" s="1"/>
  <c r="S193" i="34"/>
  <c r="X186" i="33" a="1"/>
  <c r="X186" i="33" s="1"/>
  <c r="W186" i="33" a="1"/>
  <c r="W186" i="33" s="1"/>
  <c r="Y186" i="33" a="1"/>
  <c r="Y186" i="33" s="1"/>
  <c r="N187" i="33"/>
  <c r="O187" i="33" s="1"/>
  <c r="P187" i="33" s="1"/>
  <c r="Q187" i="33" s="1"/>
  <c r="R187" i="33" s="1"/>
  <c r="V187" i="33"/>
  <c r="M187" i="32"/>
  <c r="V186" i="32"/>
  <c r="W185" i="32" a="1"/>
  <c r="W185" i="32" s="1"/>
  <c r="Y185" i="32" a="1"/>
  <c r="Y185" i="32" s="1"/>
  <c r="X185" i="32" a="1"/>
  <c r="X185" i="32" s="1"/>
  <c r="V188" i="31"/>
  <c r="M189" i="31"/>
  <c r="Y187" i="31" a="1"/>
  <c r="Y187" i="31" s="1"/>
  <c r="X187" i="31" a="1"/>
  <c r="X187" i="31" s="1"/>
  <c r="W187" i="31" a="1"/>
  <c r="W187" i="31" s="1"/>
  <c r="V190" i="30"/>
  <c r="M191" i="30"/>
  <c r="Y189" i="30" a="1"/>
  <c r="Y189" i="30" s="1"/>
  <c r="X189" i="30" a="1"/>
  <c r="X189" i="30" s="1"/>
  <c r="W189" i="30" a="1"/>
  <c r="W189" i="30" s="1"/>
  <c r="S187" i="29"/>
  <c r="V193" i="28"/>
  <c r="N193" i="28"/>
  <c r="O193" i="28" s="1"/>
  <c r="P193" i="28" s="1"/>
  <c r="Q193" i="28" s="1"/>
  <c r="R193" i="28" s="1"/>
  <c r="Y192" i="28" a="1"/>
  <c r="Y192" i="28" s="1"/>
  <c r="W192" i="28" a="1"/>
  <c r="W192" i="28" s="1"/>
  <c r="X192" i="28" a="1"/>
  <c r="X192" i="28" s="1"/>
  <c r="V188" i="27"/>
  <c r="M189" i="27"/>
  <c r="W187" i="27" a="1"/>
  <c r="W187" i="27" s="1"/>
  <c r="Y187" i="27" a="1"/>
  <c r="Y187" i="27" s="1"/>
  <c r="M189" i="26"/>
  <c r="V188" i="26"/>
  <c r="X187" i="26" a="1"/>
  <c r="X187" i="26" s="1"/>
  <c r="W187" i="26" a="1"/>
  <c r="W187" i="26" s="1"/>
  <c r="Y187" i="26" a="1"/>
  <c r="Y187" i="26" s="1"/>
  <c r="N193" i="25"/>
  <c r="O193" i="25" s="1"/>
  <c r="P193" i="25" s="1"/>
  <c r="Q193" i="25" s="1"/>
  <c r="R193" i="25" s="1"/>
  <c r="V193" i="25"/>
  <c r="Y192" i="25" a="1"/>
  <c r="Y192" i="25" s="1"/>
  <c r="X192" i="25" a="1"/>
  <c r="X192" i="25" s="1"/>
  <c r="W192" i="25" a="1"/>
  <c r="W192" i="25" s="1"/>
  <c r="S195" i="24"/>
  <c r="N191" i="23"/>
  <c r="O191" i="23" s="1"/>
  <c r="P191" i="23" s="1"/>
  <c r="Q191" i="23" s="1"/>
  <c r="R191" i="23" s="1"/>
  <c r="V191" i="23"/>
  <c r="X190" i="23" a="1"/>
  <c r="X190" i="23" s="1"/>
  <c r="W190" i="23" a="1"/>
  <c r="W190" i="23" s="1"/>
  <c r="Y190" i="23" a="1"/>
  <c r="Y190" i="23" s="1"/>
  <c r="V191" i="39" l="1"/>
  <c r="N191" i="39"/>
  <c r="O191" i="39" s="1"/>
  <c r="P191" i="39" s="1"/>
  <c r="Q191" i="39" s="1"/>
  <c r="R191" i="39" s="1"/>
  <c r="W190" i="39" a="1"/>
  <c r="W190" i="39" s="1"/>
  <c r="Y190" i="39" a="1"/>
  <c r="Y190" i="39" s="1"/>
  <c r="X190" i="39" a="1"/>
  <c r="X190" i="39" s="1"/>
  <c r="S189" i="38"/>
  <c r="W189" i="38" a="1"/>
  <c r="W189" i="38" s="1"/>
  <c r="M191" i="37"/>
  <c r="V190" i="37"/>
  <c r="Y189" i="37" a="1"/>
  <c r="Y189" i="37" s="1"/>
  <c r="W189" i="37" a="1"/>
  <c r="W189" i="37" s="1"/>
  <c r="X189" i="37" a="1"/>
  <c r="X189" i="37" s="1"/>
  <c r="X194" i="36" a="1"/>
  <c r="X194" i="36" s="1"/>
  <c r="W194" i="36" a="1"/>
  <c r="W194" i="36" s="1"/>
  <c r="Y194" i="36" a="1"/>
  <c r="Y194" i="36" s="1"/>
  <c r="V195" i="36"/>
  <c r="N195" i="36"/>
  <c r="O195" i="36" s="1"/>
  <c r="P195" i="36" s="1"/>
  <c r="Q195" i="36" s="1"/>
  <c r="R195" i="36" s="1"/>
  <c r="V194" i="35"/>
  <c r="M195" i="35"/>
  <c r="Y193" i="35" a="1"/>
  <c r="Y193" i="35" s="1"/>
  <c r="W193" i="35" a="1"/>
  <c r="W193" i="35" s="1"/>
  <c r="M195" i="34"/>
  <c r="V194" i="34"/>
  <c r="W193" i="34" a="1"/>
  <c r="W193" i="34" s="1"/>
  <c r="Y193" i="34" a="1"/>
  <c r="Y193" i="34" s="1"/>
  <c r="S187" i="33"/>
  <c r="X187" i="33" a="1"/>
  <c r="X187" i="33" s="1"/>
  <c r="X186" i="32" a="1"/>
  <c r="X186" i="32" s="1"/>
  <c r="Y186" i="32" a="1"/>
  <c r="Y186" i="32" s="1"/>
  <c r="W186" i="32" a="1"/>
  <c r="W186" i="32" s="1"/>
  <c r="V187" i="32"/>
  <c r="N187" i="32"/>
  <c r="O187" i="32" s="1"/>
  <c r="P187" i="32" s="1"/>
  <c r="Q187" i="32" s="1"/>
  <c r="R187" i="32" s="1"/>
  <c r="V189" i="31"/>
  <c r="N189" i="31"/>
  <c r="O189" i="31" s="1"/>
  <c r="P189" i="31" s="1"/>
  <c r="Q189" i="31" s="1"/>
  <c r="R189" i="31" s="1"/>
  <c r="X188" i="31" a="1"/>
  <c r="X188" i="31" s="1"/>
  <c r="W188" i="31" a="1"/>
  <c r="W188" i="31" s="1"/>
  <c r="Y188" i="31" a="1"/>
  <c r="Y188" i="31" s="1"/>
  <c r="V191" i="30"/>
  <c r="N191" i="30"/>
  <c r="O191" i="30" s="1"/>
  <c r="P191" i="30" s="1"/>
  <c r="Q191" i="30" s="1"/>
  <c r="R191" i="30" s="1"/>
  <c r="Y190" i="30" a="1"/>
  <c r="Y190" i="30" s="1"/>
  <c r="X190" i="30" a="1"/>
  <c r="X190" i="30" s="1"/>
  <c r="W190" i="30" a="1"/>
  <c r="W190" i="30" s="1"/>
  <c r="V188" i="29"/>
  <c r="M189" i="29"/>
  <c r="W187" i="29" a="1"/>
  <c r="W187" i="29" s="1"/>
  <c r="X187" i="29" a="1"/>
  <c r="X187" i="29" s="1"/>
  <c r="Y187" i="29" a="1"/>
  <c r="Y187" i="29" s="1"/>
  <c r="S193" i="28"/>
  <c r="X193" i="28" a="1"/>
  <c r="X193" i="28" s="1"/>
  <c r="N189" i="27"/>
  <c r="O189" i="27" s="1"/>
  <c r="P189" i="27" s="1"/>
  <c r="Q189" i="27" s="1"/>
  <c r="R189" i="27" s="1"/>
  <c r="V189" i="27"/>
  <c r="X188" i="27" a="1"/>
  <c r="X188" i="27" s="1"/>
  <c r="W188" i="27" a="1"/>
  <c r="W188" i="27" s="1"/>
  <c r="Y188" i="27" a="1"/>
  <c r="Y188" i="27" s="1"/>
  <c r="W188" i="26" a="1"/>
  <c r="W188" i="26" s="1"/>
  <c r="Y188" i="26" a="1"/>
  <c r="Y188" i="26" s="1"/>
  <c r="X188" i="26" a="1"/>
  <c r="X188" i="26" s="1"/>
  <c r="V189" i="26"/>
  <c r="N189" i="26"/>
  <c r="O189" i="26" s="1"/>
  <c r="P189" i="26" s="1"/>
  <c r="Q189" i="26" s="1"/>
  <c r="R189" i="26" s="1"/>
  <c r="S193" i="25"/>
  <c r="X193" i="25" a="1"/>
  <c r="X193" i="25" s="1"/>
  <c r="AC155" i="24"/>
  <c r="V196" i="24"/>
  <c r="W195" i="24" a="1"/>
  <c r="W195" i="24" s="1"/>
  <c r="X195" i="24" a="1"/>
  <c r="X195" i="24" s="1"/>
  <c r="Y195" i="24" a="1"/>
  <c r="Y195" i="24" s="1"/>
  <c r="S191" i="23"/>
  <c r="S191" i="39" l="1"/>
  <c r="Y191" i="39" a="1"/>
  <c r="Y191" i="39" s="1"/>
  <c r="M191" i="38"/>
  <c r="V190" i="38"/>
  <c r="X189" i="38" a="1"/>
  <c r="X189" i="38" s="1"/>
  <c r="Y189" i="38" a="1"/>
  <c r="Y189" i="38" s="1"/>
  <c r="W190" i="37" a="1"/>
  <c r="W190" i="37" s="1"/>
  <c r="Y190" i="37" a="1"/>
  <c r="Y190" i="37" s="1"/>
  <c r="X190" i="37" a="1"/>
  <c r="X190" i="37" s="1"/>
  <c r="V191" i="37"/>
  <c r="N191" i="37"/>
  <c r="O191" i="37" s="1"/>
  <c r="P191" i="37" s="1"/>
  <c r="Q191" i="37" s="1"/>
  <c r="R191" i="37" s="1"/>
  <c r="S195" i="36"/>
  <c r="W195" i="36" a="1"/>
  <c r="W195" i="36" s="1"/>
  <c r="Y195" i="36" a="1"/>
  <c r="Y195" i="36" s="1"/>
  <c r="N195" i="35"/>
  <c r="O195" i="35" s="1"/>
  <c r="P195" i="35" s="1"/>
  <c r="Q195" i="35" s="1"/>
  <c r="R195" i="35" s="1"/>
  <c r="V195" i="35"/>
  <c r="Y194" i="35" a="1"/>
  <c r="Y194" i="35" s="1"/>
  <c r="W194" i="35" a="1"/>
  <c r="W194" i="35" s="1"/>
  <c r="X194" i="35" a="1"/>
  <c r="X194" i="35" s="1"/>
  <c r="Y194" i="34" a="1"/>
  <c r="Y194" i="34" s="1"/>
  <c r="W194" i="34" a="1"/>
  <c r="W194" i="34" s="1"/>
  <c r="X194" i="34" a="1"/>
  <c r="X194" i="34" s="1"/>
  <c r="N195" i="34"/>
  <c r="O195" i="34" s="1"/>
  <c r="P195" i="34" s="1"/>
  <c r="Q195" i="34" s="1"/>
  <c r="R195" i="34" s="1"/>
  <c r="V195" i="34"/>
  <c r="V188" i="33"/>
  <c r="M189" i="33"/>
  <c r="W187" i="33" a="1"/>
  <c r="W187" i="33" s="1"/>
  <c r="Y187" i="33" a="1"/>
  <c r="Y187" i="33" s="1"/>
  <c r="S187" i="32"/>
  <c r="X187" i="32" a="1"/>
  <c r="X187" i="32" s="1"/>
  <c r="S189" i="31"/>
  <c r="W189" i="31" a="1"/>
  <c r="W189" i="31" s="1"/>
  <c r="S191" i="30"/>
  <c r="Y191" i="30" a="1"/>
  <c r="Y191" i="30" s="1"/>
  <c r="N189" i="29"/>
  <c r="O189" i="29" s="1"/>
  <c r="P189" i="29" s="1"/>
  <c r="Q189" i="29" s="1"/>
  <c r="R189" i="29" s="1"/>
  <c r="V189" i="29"/>
  <c r="Y188" i="29" a="1"/>
  <c r="Y188" i="29" s="1"/>
  <c r="X188" i="29" a="1"/>
  <c r="X188" i="29" s="1"/>
  <c r="W188" i="29" a="1"/>
  <c r="W188" i="29" s="1"/>
  <c r="M195" i="28"/>
  <c r="V194" i="28"/>
  <c r="W193" i="28" a="1"/>
  <c r="W193" i="28" s="1"/>
  <c r="Y193" i="28" a="1"/>
  <c r="Y193" i="28" s="1"/>
  <c r="S189" i="27"/>
  <c r="S189" i="26"/>
  <c r="W189" i="26" s="1" a="1"/>
  <c r="W189" i="26" s="1"/>
  <c r="Y189" i="26" a="1"/>
  <c r="Y189" i="26" s="1"/>
  <c r="V194" i="25"/>
  <c r="M195" i="25"/>
  <c r="Y193" i="25" a="1"/>
  <c r="Y193" i="25" s="1"/>
  <c r="W193" i="25" a="1"/>
  <c r="W193" i="25" s="1"/>
  <c r="Y196" i="24" a="1"/>
  <c r="Y196" i="24" s="1"/>
  <c r="X196" i="24" a="1"/>
  <c r="X196" i="24" s="1"/>
  <c r="W196" i="24" a="1"/>
  <c r="W196" i="24" s="1"/>
  <c r="AD155" i="24"/>
  <c r="AE155" i="24" s="1"/>
  <c r="AF155" i="24" s="1"/>
  <c r="AG155" i="24" s="1"/>
  <c r="AH155" i="24" s="1"/>
  <c r="AL155" i="24"/>
  <c r="AC153" i="24"/>
  <c r="V192" i="23"/>
  <c r="M193" i="23"/>
  <c r="X191" i="23" a="1"/>
  <c r="X191" i="23" s="1"/>
  <c r="Y191" i="23" a="1"/>
  <c r="Y191" i="23" s="1"/>
  <c r="W191" i="23" a="1"/>
  <c r="W191" i="23" s="1"/>
  <c r="V192" i="39" l="1"/>
  <c r="M193" i="39"/>
  <c r="X191" i="39" a="1"/>
  <c r="X191" i="39" s="1"/>
  <c r="W191" i="39" a="1"/>
  <c r="W191" i="39" s="1"/>
  <c r="W190" i="38" a="1"/>
  <c r="W190" i="38" s="1"/>
  <c r="X190" i="38" a="1"/>
  <c r="X190" i="38" s="1"/>
  <c r="Y190" i="38" a="1"/>
  <c r="Y190" i="38" s="1"/>
  <c r="V191" i="38"/>
  <c r="N191" i="38"/>
  <c r="O191" i="38" s="1"/>
  <c r="P191" i="38" s="1"/>
  <c r="Q191" i="38" s="1"/>
  <c r="R191" i="38" s="1"/>
  <c r="S191" i="37"/>
  <c r="Y191" i="37" a="1"/>
  <c r="Y191" i="37" s="1"/>
  <c r="V196" i="36"/>
  <c r="AC155" i="36"/>
  <c r="X195" i="36" a="1"/>
  <c r="X195" i="36" s="1"/>
  <c r="S195" i="35"/>
  <c r="S195" i="34"/>
  <c r="X195" i="34" a="1"/>
  <c r="X195" i="34" s="1"/>
  <c r="V189" i="33"/>
  <c r="N189" i="33"/>
  <c r="O189" i="33" s="1"/>
  <c r="P189" i="33" s="1"/>
  <c r="Q189" i="33" s="1"/>
  <c r="R189" i="33" s="1"/>
  <c r="X188" i="33" a="1"/>
  <c r="X188" i="33" s="1"/>
  <c r="Y188" i="33" a="1"/>
  <c r="Y188" i="33" s="1"/>
  <c r="W188" i="33" a="1"/>
  <c r="W188" i="33" s="1"/>
  <c r="V188" i="32"/>
  <c r="M189" i="32"/>
  <c r="Y187" i="32" a="1"/>
  <c r="Y187" i="32" s="1"/>
  <c r="W187" i="32" a="1"/>
  <c r="W187" i="32" s="1"/>
  <c r="M191" i="31"/>
  <c r="V190" i="31"/>
  <c r="X189" i="31" a="1"/>
  <c r="X189" i="31" s="1"/>
  <c r="Y189" i="31" a="1"/>
  <c r="Y189" i="31" s="1"/>
  <c r="V192" i="30"/>
  <c r="M193" i="30"/>
  <c r="X191" i="30" a="1"/>
  <c r="X191" i="30" s="1"/>
  <c r="W191" i="30" a="1"/>
  <c r="W191" i="30" s="1"/>
  <c r="S189" i="29"/>
  <c r="Y194" i="28" a="1"/>
  <c r="Y194" i="28" s="1"/>
  <c r="X194" i="28" a="1"/>
  <c r="X194" i="28" s="1"/>
  <c r="W194" i="28" a="1"/>
  <c r="W194" i="28" s="1"/>
  <c r="N195" i="28"/>
  <c r="O195" i="28" s="1"/>
  <c r="P195" i="28" s="1"/>
  <c r="Q195" i="28" s="1"/>
  <c r="R195" i="28" s="1"/>
  <c r="V195" i="28"/>
  <c r="M191" i="27"/>
  <c r="V190" i="27"/>
  <c r="W189" i="27" a="1"/>
  <c r="W189" i="27" s="1"/>
  <c r="X189" i="27" a="1"/>
  <c r="X189" i="27" s="1"/>
  <c r="Y189" i="27" a="1"/>
  <c r="Y189" i="27" s="1"/>
  <c r="V190" i="26"/>
  <c r="M191" i="26"/>
  <c r="X189" i="26" a="1"/>
  <c r="X189" i="26" s="1"/>
  <c r="N195" i="25"/>
  <c r="O195" i="25" s="1"/>
  <c r="P195" i="25" s="1"/>
  <c r="Q195" i="25" s="1"/>
  <c r="R195" i="25" s="1"/>
  <c r="V195" i="25"/>
  <c r="X194" i="25" a="1"/>
  <c r="X194" i="25" s="1"/>
  <c r="W194" i="25" a="1"/>
  <c r="W194" i="25" s="1"/>
  <c r="Y194" i="25" a="1"/>
  <c r="Y194" i="25" s="1"/>
  <c r="AI155" i="24"/>
  <c r="AN155" i="24" a="1"/>
  <c r="AN155" i="24" s="1"/>
  <c r="F39" i="24"/>
  <c r="F35" i="24"/>
  <c r="F36" i="24"/>
  <c r="F38" i="24"/>
  <c r="F37" i="24"/>
  <c r="G39" i="24"/>
  <c r="G36" i="24"/>
  <c r="G38" i="24"/>
  <c r="G35" i="24"/>
  <c r="G37" i="24"/>
  <c r="H39" i="24"/>
  <c r="H35" i="24"/>
  <c r="H36" i="24"/>
  <c r="H38" i="24"/>
  <c r="H37" i="24"/>
  <c r="V193" i="23"/>
  <c r="N193" i="23"/>
  <c r="O193" i="23" s="1"/>
  <c r="P193" i="23" s="1"/>
  <c r="Q193" i="23" s="1"/>
  <c r="R193" i="23" s="1"/>
  <c r="X192" i="23" a="1"/>
  <c r="X192" i="23" s="1"/>
  <c r="W192" i="23" a="1"/>
  <c r="W192" i="23" s="1"/>
  <c r="Y192" i="23" a="1"/>
  <c r="Y192" i="23" s="1"/>
  <c r="N193" i="39" l="1"/>
  <c r="O193" i="39" s="1"/>
  <c r="P193" i="39" s="1"/>
  <c r="Q193" i="39" s="1"/>
  <c r="R193" i="39" s="1"/>
  <c r="V193" i="39"/>
  <c r="Y192" i="39" a="1"/>
  <c r="Y192" i="39" s="1"/>
  <c r="X192" i="39" a="1"/>
  <c r="X192" i="39" s="1"/>
  <c r="W192" i="39" a="1"/>
  <c r="W192" i="39" s="1"/>
  <c r="S191" i="38"/>
  <c r="Y191" i="38" a="1"/>
  <c r="Y191" i="38" s="1"/>
  <c r="V192" i="37"/>
  <c r="M193" i="37"/>
  <c r="X191" i="37" a="1"/>
  <c r="X191" i="37" s="1"/>
  <c r="W191" i="37" a="1"/>
  <c r="W191" i="37" s="1"/>
  <c r="AC153" i="36"/>
  <c r="AD155" i="36"/>
  <c r="AE155" i="36" s="1"/>
  <c r="AF155" i="36" s="1"/>
  <c r="AG155" i="36" s="1"/>
  <c r="AH155" i="36" s="1"/>
  <c r="AL155" i="36"/>
  <c r="X196" i="36" a="1"/>
  <c r="X196" i="36" s="1"/>
  <c r="Y196" i="36" a="1"/>
  <c r="Y196" i="36" s="1"/>
  <c r="W196" i="36" a="1"/>
  <c r="W196" i="36" s="1"/>
  <c r="AC155" i="35"/>
  <c r="V196" i="35"/>
  <c r="W195" i="35" a="1"/>
  <c r="W195" i="35" s="1"/>
  <c r="X195" i="35" a="1"/>
  <c r="X195" i="35" s="1"/>
  <c r="Y195" i="35" a="1"/>
  <c r="Y195" i="35" s="1"/>
  <c r="V196" i="34"/>
  <c r="AC155" i="34"/>
  <c r="W195" i="34" a="1"/>
  <c r="W195" i="34" s="1"/>
  <c r="Y195" i="34" a="1"/>
  <c r="Y195" i="34" s="1"/>
  <c r="S189" i="33"/>
  <c r="W189" i="33" a="1"/>
  <c r="W189" i="33" s="1"/>
  <c r="V189" i="32"/>
  <c r="N189" i="32"/>
  <c r="O189" i="32" s="1"/>
  <c r="P189" i="32" s="1"/>
  <c r="Q189" i="32" s="1"/>
  <c r="R189" i="32" s="1"/>
  <c r="W188" i="32" a="1"/>
  <c r="W188" i="32" s="1"/>
  <c r="Y188" i="32" a="1"/>
  <c r="Y188" i="32" s="1"/>
  <c r="X188" i="32" a="1"/>
  <c r="X188" i="32" s="1"/>
  <c r="W190" i="31" a="1"/>
  <c r="W190" i="31" s="1"/>
  <c r="Y190" i="31" a="1"/>
  <c r="Y190" i="31" s="1"/>
  <c r="X190" i="31" a="1"/>
  <c r="X190" i="31" s="1"/>
  <c r="V191" i="31"/>
  <c r="N191" i="31"/>
  <c r="O191" i="31" s="1"/>
  <c r="P191" i="31" s="1"/>
  <c r="Q191" i="31" s="1"/>
  <c r="R191" i="31" s="1"/>
  <c r="V193" i="30"/>
  <c r="N193" i="30"/>
  <c r="O193" i="30" s="1"/>
  <c r="P193" i="30" s="1"/>
  <c r="Q193" i="30" s="1"/>
  <c r="R193" i="30" s="1"/>
  <c r="Y192" i="30" a="1"/>
  <c r="Y192" i="30" s="1"/>
  <c r="X192" i="30" a="1"/>
  <c r="X192" i="30" s="1"/>
  <c r="W192" i="30" a="1"/>
  <c r="W192" i="30" s="1"/>
  <c r="V190" i="29"/>
  <c r="M191" i="29"/>
  <c r="Y189" i="29" a="1"/>
  <c r="Y189" i="29" s="1"/>
  <c r="X189" i="29" a="1"/>
  <c r="X189" i="29" s="1"/>
  <c r="W189" i="29" a="1"/>
  <c r="W189" i="29" s="1"/>
  <c r="S195" i="28"/>
  <c r="X195" i="28" a="1"/>
  <c r="X195" i="28" s="1"/>
  <c r="Y195" i="28" a="1"/>
  <c r="Y195" i="28" s="1"/>
  <c r="W190" i="27" a="1"/>
  <c r="W190" i="27" s="1"/>
  <c r="Y190" i="27" a="1"/>
  <c r="Y190" i="27" s="1"/>
  <c r="X190" i="27" a="1"/>
  <c r="X190" i="27" s="1"/>
  <c r="V191" i="27"/>
  <c r="N191" i="27"/>
  <c r="O191" i="27" s="1"/>
  <c r="P191" i="27" s="1"/>
  <c r="Q191" i="27" s="1"/>
  <c r="R191" i="27" s="1"/>
  <c r="V191" i="26"/>
  <c r="N191" i="26"/>
  <c r="O191" i="26" s="1"/>
  <c r="P191" i="26" s="1"/>
  <c r="Q191" i="26" s="1"/>
  <c r="R191" i="26" s="1"/>
  <c r="X190" i="26" a="1"/>
  <c r="X190" i="26" s="1"/>
  <c r="Y190" i="26" a="1"/>
  <c r="Y190" i="26" s="1"/>
  <c r="W190" i="26" a="1"/>
  <c r="W190" i="26" s="1"/>
  <c r="S195" i="25"/>
  <c r="X195" i="25" a="1"/>
  <c r="X195" i="25" s="1"/>
  <c r="Y195" i="25" a="1"/>
  <c r="Y195" i="25" s="1"/>
  <c r="W195" i="25" a="1"/>
  <c r="W195" i="25" s="1"/>
  <c r="AC157" i="24"/>
  <c r="AL156" i="24"/>
  <c r="AO155" i="24" a="1"/>
  <c r="AO155" i="24" s="1"/>
  <c r="AM155" i="24" a="1"/>
  <c r="AM155" i="24" s="1"/>
  <c r="S193" i="23"/>
  <c r="X193" i="23" a="1"/>
  <c r="X193" i="23" s="1"/>
  <c r="W193" i="23" a="1"/>
  <c r="W193" i="23" s="1"/>
  <c r="Y193" i="23" a="1"/>
  <c r="Y193" i="23" s="1"/>
  <c r="S193" i="39" l="1"/>
  <c r="X193" i="39" a="1"/>
  <c r="X193" i="39" s="1"/>
  <c r="V192" i="38"/>
  <c r="M193" i="38"/>
  <c r="X191" i="38" a="1"/>
  <c r="X191" i="38" s="1"/>
  <c r="W191" i="38" a="1"/>
  <c r="W191" i="38" s="1"/>
  <c r="V193" i="37"/>
  <c r="N193" i="37"/>
  <c r="O193" i="37" s="1"/>
  <c r="P193" i="37" s="1"/>
  <c r="Q193" i="37" s="1"/>
  <c r="R193" i="37" s="1"/>
  <c r="W192" i="37" a="1"/>
  <c r="W192" i="37" s="1"/>
  <c r="X192" i="37" a="1"/>
  <c r="X192" i="37" s="1"/>
  <c r="Y192" i="37" a="1"/>
  <c r="Y192" i="37" s="1"/>
  <c r="F35" i="36"/>
  <c r="F39" i="36"/>
  <c r="F38" i="36"/>
  <c r="F36" i="36"/>
  <c r="F37" i="36"/>
  <c r="H35" i="36"/>
  <c r="H36" i="36"/>
  <c r="H39" i="36"/>
  <c r="H38" i="36"/>
  <c r="H37" i="36"/>
  <c r="G35" i="36"/>
  <c r="G36" i="36"/>
  <c r="G39" i="36"/>
  <c r="G37" i="36"/>
  <c r="G38" i="36"/>
  <c r="AI155" i="36"/>
  <c r="AM155" i="36" s="1" a="1"/>
  <c r="AM155" i="36" s="1"/>
  <c r="AN155" i="36" a="1"/>
  <c r="AN155" i="36" s="1"/>
  <c r="Y196" i="35" a="1"/>
  <c r="Y196" i="35" s="1"/>
  <c r="X196" i="35" a="1"/>
  <c r="X196" i="35" s="1"/>
  <c r="W196" i="35" a="1"/>
  <c r="W196" i="35" s="1"/>
  <c r="AL155" i="35"/>
  <c r="AC153" i="35"/>
  <c r="AD155" i="35"/>
  <c r="AE155" i="35" s="1"/>
  <c r="AF155" i="35" s="1"/>
  <c r="AG155" i="35" s="1"/>
  <c r="AH155" i="35" s="1"/>
  <c r="AD155" i="34"/>
  <c r="AE155" i="34" s="1"/>
  <c r="AF155" i="34" s="1"/>
  <c r="AG155" i="34" s="1"/>
  <c r="AH155" i="34" s="1"/>
  <c r="AL155" i="34"/>
  <c r="AC153" i="34"/>
  <c r="Y196" i="34" a="1"/>
  <c r="Y196" i="34" s="1"/>
  <c r="W196" i="34" a="1"/>
  <c r="W196" i="34" s="1"/>
  <c r="X196" i="34" a="1"/>
  <c r="X196" i="34" s="1"/>
  <c r="V190" i="33"/>
  <c r="M191" i="33"/>
  <c r="X189" i="33" a="1"/>
  <c r="X189" i="33" s="1"/>
  <c r="Y189" i="33" a="1"/>
  <c r="Y189" i="33" s="1"/>
  <c r="S189" i="32"/>
  <c r="X189" i="32" a="1"/>
  <c r="X189" i="32" s="1"/>
  <c r="Y189" i="32" a="1"/>
  <c r="Y189" i="32" s="1"/>
  <c r="S191" i="31"/>
  <c r="X191" i="31" a="1"/>
  <c r="X191" i="31" s="1"/>
  <c r="S193" i="30"/>
  <c r="X193" i="30" a="1"/>
  <c r="X193" i="30" s="1"/>
  <c r="W193" i="30" a="1"/>
  <c r="W193" i="30" s="1"/>
  <c r="N191" i="29"/>
  <c r="O191" i="29" s="1"/>
  <c r="P191" i="29" s="1"/>
  <c r="Q191" i="29" s="1"/>
  <c r="R191" i="29" s="1"/>
  <c r="V191" i="29"/>
  <c r="X190" i="29" a="1"/>
  <c r="X190" i="29" s="1"/>
  <c r="W190" i="29" a="1"/>
  <c r="W190" i="29" s="1"/>
  <c r="Y190" i="29" a="1"/>
  <c r="Y190" i="29" s="1"/>
  <c r="V196" i="28"/>
  <c r="AC155" i="28"/>
  <c r="W195" i="28" a="1"/>
  <c r="W195" i="28" s="1"/>
  <c r="X191" i="27" a="1"/>
  <c r="X191" i="27" s="1"/>
  <c r="S191" i="27"/>
  <c r="S191" i="26"/>
  <c r="X191" i="26" a="1"/>
  <c r="X191" i="26" s="1"/>
  <c r="V196" i="25"/>
  <c r="AC155" i="25"/>
  <c r="AO156" i="24" a="1"/>
  <c r="AO156" i="24" s="1"/>
  <c r="AM156" i="24" a="1"/>
  <c r="AM156" i="24" s="1"/>
  <c r="AN156" i="24" a="1"/>
  <c r="AN156" i="24" s="1"/>
  <c r="AD157" i="24"/>
  <c r="AE157" i="24" s="1"/>
  <c r="AF157" i="24" s="1"/>
  <c r="AG157" i="24" s="1"/>
  <c r="AH157" i="24" s="1"/>
  <c r="AL157" i="24"/>
  <c r="M195" i="23"/>
  <c r="V194" i="23"/>
  <c r="M195" i="39" l="1"/>
  <c r="V194" i="39"/>
  <c r="Y193" i="39" a="1"/>
  <c r="Y193" i="39" s="1"/>
  <c r="W193" i="39" a="1"/>
  <c r="W193" i="39" s="1"/>
  <c r="V193" i="38"/>
  <c r="N193" i="38"/>
  <c r="O193" i="38" s="1"/>
  <c r="P193" i="38" s="1"/>
  <c r="Q193" i="38" s="1"/>
  <c r="R193" i="38" s="1"/>
  <c r="Y192" i="38" a="1"/>
  <c r="Y192" i="38" s="1"/>
  <c r="X192" i="38" a="1"/>
  <c r="X192" i="38" s="1"/>
  <c r="W192" i="38" a="1"/>
  <c r="W192" i="38" s="1"/>
  <c r="S193" i="37"/>
  <c r="X193" i="37" a="1"/>
  <c r="X193" i="37" s="1"/>
  <c r="AL156" i="36"/>
  <c r="AC157" i="36"/>
  <c r="AO155" i="36" a="1"/>
  <c r="AO155" i="36" s="1"/>
  <c r="F38" i="35"/>
  <c r="F35" i="35"/>
  <c r="F36" i="35"/>
  <c r="F39" i="35"/>
  <c r="F37" i="35"/>
  <c r="AI155" i="35"/>
  <c r="AM155" i="35" s="1" a="1"/>
  <c r="AM155" i="35" s="1"/>
  <c r="AN155" i="35" a="1"/>
  <c r="AN155" i="35" s="1"/>
  <c r="G35" i="35"/>
  <c r="G36" i="35"/>
  <c r="G39" i="35"/>
  <c r="G38" i="35"/>
  <c r="G37" i="35"/>
  <c r="AO155" i="35" a="1"/>
  <c r="AO155" i="35" s="1"/>
  <c r="H35" i="35"/>
  <c r="H36" i="35"/>
  <c r="H38" i="35"/>
  <c r="H39" i="35"/>
  <c r="H37" i="35"/>
  <c r="G35" i="34"/>
  <c r="G36" i="34"/>
  <c r="G39" i="34"/>
  <c r="G38" i="34"/>
  <c r="G37" i="34"/>
  <c r="F36" i="34"/>
  <c r="F35" i="34"/>
  <c r="F39" i="34"/>
  <c r="F38" i="34"/>
  <c r="F37" i="34"/>
  <c r="AI155" i="34"/>
  <c r="AN155" i="34" a="1"/>
  <c r="AN155" i="34" s="1"/>
  <c r="H39" i="34"/>
  <c r="H36" i="34"/>
  <c r="H37" i="34"/>
  <c r="H35" i="34"/>
  <c r="H38" i="34"/>
  <c r="AM155" i="34" a="1"/>
  <c r="AM155" i="34" s="1"/>
  <c r="V191" i="33"/>
  <c r="N191" i="33"/>
  <c r="O191" i="33" s="1"/>
  <c r="P191" i="33" s="1"/>
  <c r="Q191" i="33" s="1"/>
  <c r="R191" i="33" s="1"/>
  <c r="W190" i="33" a="1"/>
  <c r="W190" i="33" s="1"/>
  <c r="X190" i="33" a="1"/>
  <c r="X190" i="33" s="1"/>
  <c r="Y190" i="33" a="1"/>
  <c r="Y190" i="33" s="1"/>
  <c r="M191" i="32"/>
  <c r="V190" i="32"/>
  <c r="W189" i="32" a="1"/>
  <c r="W189" i="32" s="1"/>
  <c r="V192" i="31"/>
  <c r="M193" i="31"/>
  <c r="Y191" i="31" a="1"/>
  <c r="Y191" i="31" s="1"/>
  <c r="W191" i="31" a="1"/>
  <c r="W191" i="31" s="1"/>
  <c r="M195" i="30"/>
  <c r="V194" i="30"/>
  <c r="Y193" i="30" a="1"/>
  <c r="Y193" i="30" s="1"/>
  <c r="S191" i="29"/>
  <c r="AL155" i="28"/>
  <c r="AC153" i="28"/>
  <c r="AD155" i="28"/>
  <c r="AE155" i="28" s="1"/>
  <c r="AF155" i="28" s="1"/>
  <c r="AG155" i="28" s="1"/>
  <c r="AH155" i="28" s="1"/>
  <c r="Y196" i="28" a="1"/>
  <c r="Y196" i="28" s="1"/>
  <c r="X196" i="28" a="1"/>
  <c r="X196" i="28" s="1"/>
  <c r="W196" i="28" a="1"/>
  <c r="W196" i="28" s="1"/>
  <c r="V192" i="27"/>
  <c r="M193" i="27"/>
  <c r="Y191" i="27" a="1"/>
  <c r="Y191" i="27" s="1"/>
  <c r="W191" i="27" a="1"/>
  <c r="W191" i="27" s="1"/>
  <c r="V192" i="26"/>
  <c r="M193" i="26"/>
  <c r="Y191" i="26" a="1"/>
  <c r="Y191" i="26" s="1"/>
  <c r="W191" i="26" a="1"/>
  <c r="W191" i="26" s="1"/>
  <c r="AL155" i="25"/>
  <c r="AD155" i="25"/>
  <c r="AE155" i="25" s="1"/>
  <c r="AF155" i="25" s="1"/>
  <c r="AG155" i="25" s="1"/>
  <c r="AH155" i="25" s="1"/>
  <c r="AC153" i="25"/>
  <c r="Y196" i="25" a="1"/>
  <c r="Y196" i="25" s="1"/>
  <c r="X196" i="25" a="1"/>
  <c r="X196" i="25" s="1"/>
  <c r="W196" i="25" a="1"/>
  <c r="W196" i="25" s="1"/>
  <c r="AI157" i="24"/>
  <c r="AN157" i="24" a="1"/>
  <c r="AN157" i="24" s="1"/>
  <c r="Y194" i="23" a="1"/>
  <c r="Y194" i="23" s="1"/>
  <c r="X194" i="23" a="1"/>
  <c r="X194" i="23" s="1"/>
  <c r="W194" i="23" a="1"/>
  <c r="W194" i="23" s="1"/>
  <c r="N195" i="23"/>
  <c r="O195" i="23" s="1"/>
  <c r="P195" i="23" s="1"/>
  <c r="Q195" i="23" s="1"/>
  <c r="R195" i="23" s="1"/>
  <c r="V195" i="23"/>
  <c r="Y194" i="39" l="1" a="1"/>
  <c r="Y194" i="39" s="1"/>
  <c r="W194" i="39" a="1"/>
  <c r="W194" i="39" s="1"/>
  <c r="X194" i="39" a="1"/>
  <c r="X194" i="39" s="1"/>
  <c r="N195" i="39"/>
  <c r="O195" i="39" s="1"/>
  <c r="P195" i="39" s="1"/>
  <c r="Q195" i="39" s="1"/>
  <c r="R195" i="39" s="1"/>
  <c r="V195" i="39"/>
  <c r="S193" i="38"/>
  <c r="X193" i="38" a="1"/>
  <c r="X193" i="38" s="1"/>
  <c r="W193" i="38" a="1"/>
  <c r="W193" i="38" s="1"/>
  <c r="M195" i="37"/>
  <c r="V194" i="37"/>
  <c r="Y193" i="37" a="1"/>
  <c r="Y193" i="37" s="1"/>
  <c r="W193" i="37" a="1"/>
  <c r="W193" i="37" s="1"/>
  <c r="AL157" i="36"/>
  <c r="AD157" i="36"/>
  <c r="AE157" i="36" s="1"/>
  <c r="AF157" i="36" s="1"/>
  <c r="AG157" i="36" s="1"/>
  <c r="AH157" i="36" s="1"/>
  <c r="AO156" i="36" a="1"/>
  <c r="AO156" i="36" s="1"/>
  <c r="AN156" i="36" a="1"/>
  <c r="AN156" i="36" s="1"/>
  <c r="AM156" i="36" a="1"/>
  <c r="AM156" i="36" s="1"/>
  <c r="AC157" i="35"/>
  <c r="AL156" i="35"/>
  <c r="AL156" i="34"/>
  <c r="AC157" i="34"/>
  <c r="AO155" i="34" a="1"/>
  <c r="AO155" i="34" s="1"/>
  <c r="S191" i="33"/>
  <c r="Y191" i="33" a="1"/>
  <c r="Y191" i="33" s="1"/>
  <c r="Y190" i="32" a="1"/>
  <c r="Y190" i="32" s="1"/>
  <c r="X190" i="32" a="1"/>
  <c r="X190" i="32" s="1"/>
  <c r="W190" i="32" a="1"/>
  <c r="W190" i="32" s="1"/>
  <c r="N191" i="32"/>
  <c r="O191" i="32" s="1"/>
  <c r="P191" i="32" s="1"/>
  <c r="Q191" i="32" s="1"/>
  <c r="R191" i="32" s="1"/>
  <c r="V191" i="32"/>
  <c r="V193" i="31"/>
  <c r="N193" i="31"/>
  <c r="O193" i="31" s="1"/>
  <c r="P193" i="31" s="1"/>
  <c r="Q193" i="31" s="1"/>
  <c r="R193" i="31" s="1"/>
  <c r="W192" i="31" a="1"/>
  <c r="W192" i="31" s="1"/>
  <c r="Y192" i="31" a="1"/>
  <c r="Y192" i="31" s="1"/>
  <c r="X192" i="31" a="1"/>
  <c r="X192" i="31" s="1"/>
  <c r="X194" i="30" a="1"/>
  <c r="X194" i="30" s="1"/>
  <c r="Y194" i="30" a="1"/>
  <c r="Y194" i="30" s="1"/>
  <c r="W194" i="30" a="1"/>
  <c r="W194" i="30" s="1"/>
  <c r="N195" i="30"/>
  <c r="O195" i="30" s="1"/>
  <c r="P195" i="30" s="1"/>
  <c r="Q195" i="30" s="1"/>
  <c r="R195" i="30" s="1"/>
  <c r="V195" i="30"/>
  <c r="V192" i="29"/>
  <c r="M193" i="29"/>
  <c r="Y191" i="29" a="1"/>
  <c r="Y191" i="29" s="1"/>
  <c r="X191" i="29" a="1"/>
  <c r="X191" i="29" s="1"/>
  <c r="W191" i="29" a="1"/>
  <c r="W191" i="29" s="1"/>
  <c r="F36" i="28"/>
  <c r="F35" i="28"/>
  <c r="F38" i="28"/>
  <c r="F39" i="28"/>
  <c r="F37" i="28"/>
  <c r="G35" i="28"/>
  <c r="G36" i="28"/>
  <c r="G38" i="28"/>
  <c r="G39" i="28"/>
  <c r="G37" i="28"/>
  <c r="H36" i="28"/>
  <c r="H35" i="28"/>
  <c r="H39" i="28"/>
  <c r="H38" i="28"/>
  <c r="H37" i="28"/>
  <c r="AI155" i="28"/>
  <c r="AM155" i="28" s="1" a="1"/>
  <c r="AM155" i="28" s="1"/>
  <c r="N193" i="27"/>
  <c r="O193" i="27" s="1"/>
  <c r="P193" i="27" s="1"/>
  <c r="Q193" i="27" s="1"/>
  <c r="R193" i="27" s="1"/>
  <c r="V193" i="27"/>
  <c r="W192" i="27" a="1"/>
  <c r="W192" i="27" s="1"/>
  <c r="Y192" i="27" a="1"/>
  <c r="Y192" i="27" s="1"/>
  <c r="X192" i="27" a="1"/>
  <c r="X192" i="27" s="1"/>
  <c r="N193" i="26"/>
  <c r="O193" i="26" s="1"/>
  <c r="P193" i="26" s="1"/>
  <c r="Q193" i="26" s="1"/>
  <c r="R193" i="26" s="1"/>
  <c r="V193" i="26"/>
  <c r="Y192" i="26" a="1"/>
  <c r="Y192" i="26" s="1"/>
  <c r="X192" i="26" a="1"/>
  <c r="X192" i="26" s="1"/>
  <c r="W192" i="26" a="1"/>
  <c r="W192" i="26" s="1"/>
  <c r="F39" i="25"/>
  <c r="F38" i="25"/>
  <c r="F35" i="25"/>
  <c r="F36" i="25"/>
  <c r="F37" i="25"/>
  <c r="G36" i="25"/>
  <c r="G35" i="25"/>
  <c r="G39" i="25"/>
  <c r="G38" i="25"/>
  <c r="G37" i="25"/>
  <c r="H36" i="25"/>
  <c r="H35" i="25"/>
  <c r="H38" i="25"/>
  <c r="H39" i="25"/>
  <c r="H37" i="25"/>
  <c r="AN155" i="25" a="1"/>
  <c r="AN155" i="25" s="1"/>
  <c r="AI155" i="25"/>
  <c r="AL158" i="24"/>
  <c r="AC159" i="24"/>
  <c r="AM157" i="24" a="1"/>
  <c r="AM157" i="24" s="1"/>
  <c r="AO157" i="24" a="1"/>
  <c r="AO157" i="24" s="1"/>
  <c r="S195" i="23"/>
  <c r="W195" i="23" a="1"/>
  <c r="W195" i="23" s="1"/>
  <c r="S195" i="39" l="1"/>
  <c r="W195" i="39" a="1"/>
  <c r="W195" i="39" s="1"/>
  <c r="M195" i="38"/>
  <c r="V194" i="38"/>
  <c r="Y193" i="38" a="1"/>
  <c r="Y193" i="38" s="1"/>
  <c r="Y194" i="37" a="1"/>
  <c r="Y194" i="37" s="1"/>
  <c r="X194" i="37" a="1"/>
  <c r="X194" i="37" s="1"/>
  <c r="W194" i="37" a="1"/>
  <c r="W194" i="37" s="1"/>
  <c r="N195" i="37"/>
  <c r="O195" i="37" s="1"/>
  <c r="P195" i="37" s="1"/>
  <c r="Q195" i="37" s="1"/>
  <c r="R195" i="37" s="1"/>
  <c r="V195" i="37"/>
  <c r="AI157" i="36"/>
  <c r="AN156" i="35" a="1"/>
  <c r="AN156" i="35" s="1"/>
  <c r="AM156" i="35" a="1"/>
  <c r="AM156" i="35" s="1"/>
  <c r="AO156" i="35" a="1"/>
  <c r="AO156" i="35" s="1"/>
  <c r="AD157" i="35"/>
  <c r="AE157" i="35" s="1"/>
  <c r="AF157" i="35" s="1"/>
  <c r="AG157" i="35" s="1"/>
  <c r="AH157" i="35" s="1"/>
  <c r="AL157" i="35"/>
  <c r="AL157" i="34"/>
  <c r="AD157" i="34"/>
  <c r="AE157" i="34" s="1"/>
  <c r="AF157" i="34" s="1"/>
  <c r="AG157" i="34" s="1"/>
  <c r="AH157" i="34" s="1"/>
  <c r="AM156" i="34" a="1"/>
  <c r="AM156" i="34" s="1"/>
  <c r="AO156" i="34" a="1"/>
  <c r="AO156" i="34" s="1"/>
  <c r="AN156" i="34" a="1"/>
  <c r="AN156" i="34" s="1"/>
  <c r="V192" i="33"/>
  <c r="M193" i="33"/>
  <c r="X191" i="33" a="1"/>
  <c r="X191" i="33" s="1"/>
  <c r="W191" i="33" a="1"/>
  <c r="W191" i="33" s="1"/>
  <c r="S191" i="32"/>
  <c r="X191" i="32" a="1"/>
  <c r="X191" i="32" s="1"/>
  <c r="S193" i="31"/>
  <c r="X193" i="31" a="1"/>
  <c r="X193" i="31" s="1"/>
  <c r="S195" i="30"/>
  <c r="X195" i="30" a="1"/>
  <c r="X195" i="30" s="1"/>
  <c r="Y195" i="30" a="1"/>
  <c r="Y195" i="30" s="1"/>
  <c r="N193" i="29"/>
  <c r="O193" i="29" s="1"/>
  <c r="P193" i="29" s="1"/>
  <c r="Q193" i="29" s="1"/>
  <c r="R193" i="29" s="1"/>
  <c r="V193" i="29"/>
  <c r="X192" i="29" a="1"/>
  <c r="X192" i="29" s="1"/>
  <c r="W192" i="29" a="1"/>
  <c r="W192" i="29" s="1"/>
  <c r="Y192" i="29" a="1"/>
  <c r="Y192" i="29" s="1"/>
  <c r="AO155" i="28" a="1"/>
  <c r="AO155" i="28" s="1"/>
  <c r="AC157" i="28"/>
  <c r="AL156" i="28"/>
  <c r="AN155" i="28" a="1"/>
  <c r="AN155" i="28" s="1"/>
  <c r="S193" i="27"/>
  <c r="X193" i="27" a="1"/>
  <c r="X193" i="27" s="1"/>
  <c r="S193" i="26"/>
  <c r="X193" i="26" a="1"/>
  <c r="X193" i="26" s="1"/>
  <c r="AL156" i="25"/>
  <c r="AC157" i="25"/>
  <c r="AO155" i="25" a="1"/>
  <c r="AO155" i="25" s="1"/>
  <c r="AM155" i="25" a="1"/>
  <c r="AM155" i="25" s="1"/>
  <c r="AL159" i="24"/>
  <c r="AD159" i="24"/>
  <c r="AE159" i="24" s="1"/>
  <c r="AF159" i="24" s="1"/>
  <c r="AG159" i="24" s="1"/>
  <c r="AH159" i="24" s="1"/>
  <c r="AM158" i="24" a="1"/>
  <c r="AM158" i="24" s="1"/>
  <c r="AO158" i="24" a="1"/>
  <c r="AO158" i="24" s="1"/>
  <c r="AN158" i="24" a="1"/>
  <c r="AN158" i="24" s="1"/>
  <c r="AC155" i="23"/>
  <c r="V196" i="23"/>
  <c r="X195" i="23" a="1"/>
  <c r="X195" i="23" s="1"/>
  <c r="Y195" i="23" a="1"/>
  <c r="Y195" i="23" s="1"/>
  <c r="AC155" i="39" l="1"/>
  <c r="V196" i="39"/>
  <c r="Y195" i="39" a="1"/>
  <c r="Y195" i="39" s="1"/>
  <c r="X195" i="39" a="1"/>
  <c r="X195" i="39" s="1"/>
  <c r="Y194" i="38" a="1"/>
  <c r="Y194" i="38" s="1"/>
  <c r="W194" i="38" a="1"/>
  <c r="W194" i="38" s="1"/>
  <c r="X194" i="38" a="1"/>
  <c r="X194" i="38" s="1"/>
  <c r="V195" i="38"/>
  <c r="N195" i="38"/>
  <c r="O195" i="38" s="1"/>
  <c r="P195" i="38" s="1"/>
  <c r="Q195" i="38" s="1"/>
  <c r="R195" i="38" s="1"/>
  <c r="S195" i="37"/>
  <c r="AC159" i="36"/>
  <c r="AL158" i="36"/>
  <c r="AO157" i="36" a="1"/>
  <c r="AO157" i="36" s="1"/>
  <c r="AM157" i="36" a="1"/>
  <c r="AM157" i="36" s="1"/>
  <c r="AN157" i="36" a="1"/>
  <c r="AN157" i="36" s="1"/>
  <c r="AI157" i="35"/>
  <c r="AI157" i="34"/>
  <c r="AM157" i="34" a="1"/>
  <c r="AM157" i="34" s="1"/>
  <c r="AO157" i="34" a="1"/>
  <c r="AO157" i="34" s="1"/>
  <c r="N193" i="33"/>
  <c r="O193" i="33" s="1"/>
  <c r="P193" i="33" s="1"/>
  <c r="Q193" i="33" s="1"/>
  <c r="R193" i="33" s="1"/>
  <c r="V193" i="33"/>
  <c r="Y192" i="33" a="1"/>
  <c r="Y192" i="33" s="1"/>
  <c r="W192" i="33" a="1"/>
  <c r="W192" i="33" s="1"/>
  <c r="X192" i="33" a="1"/>
  <c r="X192" i="33" s="1"/>
  <c r="M193" i="32"/>
  <c r="V192" i="32"/>
  <c r="W191" i="32" a="1"/>
  <c r="W191" i="32" s="1"/>
  <c r="Y191" i="32" a="1"/>
  <c r="Y191" i="32" s="1"/>
  <c r="M195" i="31"/>
  <c r="V194" i="31"/>
  <c r="W193" i="31" a="1"/>
  <c r="W193" i="31" s="1"/>
  <c r="Y193" i="31" a="1"/>
  <c r="Y193" i="31" s="1"/>
  <c r="AC155" i="30"/>
  <c r="V196" i="30"/>
  <c r="W195" i="30" a="1"/>
  <c r="W195" i="30" s="1"/>
  <c r="S193" i="29"/>
  <c r="X193" i="29" a="1"/>
  <c r="X193" i="29" s="1"/>
  <c r="AM156" i="28" a="1"/>
  <c r="AM156" i="28" s="1"/>
  <c r="AO156" i="28" a="1"/>
  <c r="AO156" i="28" s="1"/>
  <c r="AN156" i="28" a="1"/>
  <c r="AN156" i="28" s="1"/>
  <c r="AD157" i="28"/>
  <c r="AE157" i="28" s="1"/>
  <c r="AF157" i="28" s="1"/>
  <c r="AG157" i="28" s="1"/>
  <c r="AH157" i="28" s="1"/>
  <c r="AL157" i="28"/>
  <c r="M195" i="27"/>
  <c r="V194" i="27"/>
  <c r="Y193" i="27" a="1"/>
  <c r="Y193" i="27" s="1"/>
  <c r="W193" i="27" a="1"/>
  <c r="W193" i="27" s="1"/>
  <c r="V194" i="26"/>
  <c r="M195" i="26"/>
  <c r="Y193" i="26" a="1"/>
  <c r="Y193" i="26" s="1"/>
  <c r="W193" i="26" a="1"/>
  <c r="W193" i="26" s="1"/>
  <c r="AD157" i="25"/>
  <c r="AE157" i="25" s="1"/>
  <c r="AF157" i="25" s="1"/>
  <c r="AG157" i="25" s="1"/>
  <c r="AH157" i="25" s="1"/>
  <c r="AL157" i="25"/>
  <c r="AO156" i="25" a="1"/>
  <c r="AO156" i="25" s="1"/>
  <c r="AM156" i="25" a="1"/>
  <c r="AM156" i="25" s="1"/>
  <c r="AN156" i="25" a="1"/>
  <c r="AN156" i="25" s="1"/>
  <c r="AI159" i="24"/>
  <c r="Y196" i="23" a="1"/>
  <c r="Y196" i="23" s="1"/>
  <c r="X196" i="23" a="1"/>
  <c r="X196" i="23" s="1"/>
  <c r="W196" i="23" a="1"/>
  <c r="W196" i="23" s="1"/>
  <c r="AC153" i="23"/>
  <c r="AL155" i="23"/>
  <c r="AD155" i="23"/>
  <c r="AE155" i="23" s="1"/>
  <c r="AF155" i="23" s="1"/>
  <c r="AG155" i="23" s="1"/>
  <c r="AH155" i="23" s="1"/>
  <c r="X196" i="39" l="1" a="1"/>
  <c r="X196" i="39" s="1"/>
  <c r="Y196" i="39" a="1"/>
  <c r="Y196" i="39" s="1"/>
  <c r="W196" i="39" a="1"/>
  <c r="W196" i="39" s="1"/>
  <c r="AC153" i="39"/>
  <c r="AL155" i="39"/>
  <c r="AD155" i="39"/>
  <c r="AE155" i="39" s="1"/>
  <c r="AF155" i="39" s="1"/>
  <c r="AG155" i="39" s="1"/>
  <c r="AH155" i="39" s="1"/>
  <c r="S195" i="38"/>
  <c r="X195" i="38" a="1"/>
  <c r="X195" i="38" s="1"/>
  <c r="V196" i="37"/>
  <c r="AC155" i="37"/>
  <c r="W195" i="37" a="1"/>
  <c r="W195" i="37" s="1"/>
  <c r="Y195" i="37" a="1"/>
  <c r="Y195" i="37" s="1"/>
  <c r="X195" i="37" a="1"/>
  <c r="X195" i="37" s="1"/>
  <c r="AM158" i="36" a="1"/>
  <c r="AM158" i="36" s="1"/>
  <c r="AO158" i="36" a="1"/>
  <c r="AO158" i="36" s="1"/>
  <c r="AN158" i="36" a="1"/>
  <c r="AN158" i="36" s="1"/>
  <c r="AD159" i="36"/>
  <c r="AE159" i="36" s="1"/>
  <c r="AF159" i="36" s="1"/>
  <c r="AG159" i="36" s="1"/>
  <c r="AH159" i="36" s="1"/>
  <c r="AL159" i="36"/>
  <c r="AL158" i="35"/>
  <c r="AC159" i="35"/>
  <c r="AM157" i="35" a="1"/>
  <c r="AM157" i="35" s="1"/>
  <c r="AO157" i="35" a="1"/>
  <c r="AO157" i="35" s="1"/>
  <c r="AN157" i="35" a="1"/>
  <c r="AN157" i="35" s="1"/>
  <c r="AL158" i="34"/>
  <c r="AC159" i="34"/>
  <c r="AN157" i="34" a="1"/>
  <c r="AN157" i="34" s="1"/>
  <c r="S193" i="33"/>
  <c r="W192" i="32" a="1"/>
  <c r="W192" i="32" s="1"/>
  <c r="X192" i="32" a="1"/>
  <c r="X192" i="32" s="1"/>
  <c r="Y192" i="32" a="1"/>
  <c r="Y192" i="32" s="1"/>
  <c r="N193" i="32"/>
  <c r="O193" i="32" s="1"/>
  <c r="P193" i="32" s="1"/>
  <c r="Q193" i="32" s="1"/>
  <c r="R193" i="32" s="1"/>
  <c r="V193" i="32"/>
  <c r="X194" i="31" a="1"/>
  <c r="X194" i="31" s="1"/>
  <c r="Y194" i="31" a="1"/>
  <c r="Y194" i="31" s="1"/>
  <c r="W194" i="31" a="1"/>
  <c r="W194" i="31" s="1"/>
  <c r="N195" i="31"/>
  <c r="O195" i="31" s="1"/>
  <c r="P195" i="31" s="1"/>
  <c r="Q195" i="31" s="1"/>
  <c r="R195" i="31" s="1"/>
  <c r="V195" i="31"/>
  <c r="W196" i="30" a="1"/>
  <c r="W196" i="30" s="1"/>
  <c r="Y196" i="30" a="1"/>
  <c r="Y196" i="30" s="1"/>
  <c r="X196" i="30" a="1"/>
  <c r="X196" i="30" s="1"/>
  <c r="AC153" i="30"/>
  <c r="AL155" i="30"/>
  <c r="AD155" i="30"/>
  <c r="AE155" i="30" s="1"/>
  <c r="AF155" i="30" s="1"/>
  <c r="AG155" i="30" s="1"/>
  <c r="AH155" i="30" s="1"/>
  <c r="M195" i="29"/>
  <c r="V194" i="29"/>
  <c r="Y193" i="29" a="1"/>
  <c r="Y193" i="29" s="1"/>
  <c r="W193" i="29" a="1"/>
  <c r="W193" i="29" s="1"/>
  <c r="AI157" i="28"/>
  <c r="Y194" i="27" a="1"/>
  <c r="Y194" i="27" s="1"/>
  <c r="W194" i="27" a="1"/>
  <c r="W194" i="27" s="1"/>
  <c r="X194" i="27" a="1"/>
  <c r="X194" i="27" s="1"/>
  <c r="N195" i="27"/>
  <c r="O195" i="27" s="1"/>
  <c r="P195" i="27" s="1"/>
  <c r="Q195" i="27" s="1"/>
  <c r="R195" i="27" s="1"/>
  <c r="V195" i="27"/>
  <c r="N195" i="26"/>
  <c r="O195" i="26" s="1"/>
  <c r="P195" i="26" s="1"/>
  <c r="Q195" i="26" s="1"/>
  <c r="R195" i="26" s="1"/>
  <c r="V195" i="26"/>
  <c r="W194" i="26" a="1"/>
  <c r="W194" i="26" s="1"/>
  <c r="X194" i="26" a="1"/>
  <c r="X194" i="26" s="1"/>
  <c r="Y194" i="26" a="1"/>
  <c r="Y194" i="26" s="1"/>
  <c r="AN157" i="25" a="1"/>
  <c r="AN157" i="25" s="1"/>
  <c r="AI157" i="25"/>
  <c r="AC161" i="24"/>
  <c r="AL160" i="24"/>
  <c r="AM159" i="24" a="1"/>
  <c r="AM159" i="24" s="1"/>
  <c r="AN159" i="24" a="1"/>
  <c r="AN159" i="24" s="1"/>
  <c r="AO159" i="24" a="1"/>
  <c r="AO159" i="24" s="1"/>
  <c r="AI155" i="23"/>
  <c r="AM155" i="23" a="1"/>
  <c r="AM155" i="23" s="1"/>
  <c r="AO155" i="23" a="1"/>
  <c r="AO155" i="23" s="1"/>
  <c r="F35" i="23"/>
  <c r="F38" i="23"/>
  <c r="F39" i="23"/>
  <c r="F36" i="23"/>
  <c r="F37" i="23"/>
  <c r="G35" i="23"/>
  <c r="G36" i="23"/>
  <c r="G39" i="23"/>
  <c r="G38" i="23"/>
  <c r="G37" i="23"/>
  <c r="H35" i="23"/>
  <c r="H36" i="23"/>
  <c r="H38" i="23"/>
  <c r="H39" i="23"/>
  <c r="H37" i="23"/>
  <c r="AI155" i="39" l="1"/>
  <c r="AN155" i="39" a="1"/>
  <c r="AN155" i="39" s="1"/>
  <c r="F38" i="39"/>
  <c r="F35" i="39"/>
  <c r="F39" i="39"/>
  <c r="F36" i="39"/>
  <c r="F37" i="39"/>
  <c r="H35" i="39"/>
  <c r="H36" i="39"/>
  <c r="H38" i="39"/>
  <c r="H39" i="39"/>
  <c r="H37" i="39"/>
  <c r="G36" i="39"/>
  <c r="G35" i="39"/>
  <c r="G39" i="39"/>
  <c r="G38" i="39"/>
  <c r="G37" i="39"/>
  <c r="V196" i="38"/>
  <c r="AC155" i="38"/>
  <c r="Y195" i="38" a="1"/>
  <c r="Y195" i="38" s="1"/>
  <c r="W195" i="38" a="1"/>
  <c r="W195" i="38" s="1"/>
  <c r="AL155" i="37"/>
  <c r="AD155" i="37"/>
  <c r="AE155" i="37" s="1"/>
  <c r="AF155" i="37" s="1"/>
  <c r="AG155" i="37" s="1"/>
  <c r="AH155" i="37" s="1"/>
  <c r="AC153" i="37"/>
  <c r="X196" i="37" a="1"/>
  <c r="X196" i="37" s="1"/>
  <c r="W196" i="37" a="1"/>
  <c r="W196" i="37" s="1"/>
  <c r="Y196" i="37" a="1"/>
  <c r="Y196" i="37" s="1"/>
  <c r="AO159" i="36" a="1"/>
  <c r="AO159" i="36" s="1"/>
  <c r="AN159" i="36" a="1"/>
  <c r="AN159" i="36" s="1"/>
  <c r="AI159" i="36"/>
  <c r="AD159" i="35"/>
  <c r="AE159" i="35" s="1"/>
  <c r="AF159" i="35" s="1"/>
  <c r="AG159" i="35" s="1"/>
  <c r="AH159" i="35" s="1"/>
  <c r="AL159" i="35"/>
  <c r="AO158" i="35" a="1"/>
  <c r="AO158" i="35" s="1"/>
  <c r="AN158" i="35" a="1"/>
  <c r="AN158" i="35" s="1"/>
  <c r="AM158" i="35" a="1"/>
  <c r="AM158" i="35" s="1"/>
  <c r="AL159" i="34"/>
  <c r="AD159" i="34"/>
  <c r="AE159" i="34" s="1"/>
  <c r="AF159" i="34" s="1"/>
  <c r="AG159" i="34" s="1"/>
  <c r="AH159" i="34" s="1"/>
  <c r="AO158" i="34" a="1"/>
  <c r="AO158" i="34" s="1"/>
  <c r="AN158" i="34" a="1"/>
  <c r="AN158" i="34" s="1"/>
  <c r="AM158" i="34" a="1"/>
  <c r="AM158" i="34" s="1"/>
  <c r="M195" i="33"/>
  <c r="V194" i="33"/>
  <c r="W193" i="33" a="1"/>
  <c r="W193" i="33" s="1"/>
  <c r="Y193" i="33" a="1"/>
  <c r="Y193" i="33" s="1"/>
  <c r="X193" i="33" a="1"/>
  <c r="X193" i="33" s="1"/>
  <c r="S193" i="32"/>
  <c r="X193" i="32" a="1"/>
  <c r="X193" i="32" s="1"/>
  <c r="Y193" i="32" a="1"/>
  <c r="Y193" i="32" s="1"/>
  <c r="S195" i="31"/>
  <c r="X195" i="31" a="1"/>
  <c r="X195" i="31" s="1"/>
  <c r="AI155" i="30"/>
  <c r="AM155" i="30" a="1"/>
  <c r="AM155" i="30" s="1"/>
  <c r="G36" i="30"/>
  <c r="G35" i="30"/>
  <c r="G38" i="30"/>
  <c r="G39" i="30"/>
  <c r="G37" i="30"/>
  <c r="H35" i="30"/>
  <c r="H36" i="30"/>
  <c r="H38" i="30"/>
  <c r="H39" i="30"/>
  <c r="H37" i="30"/>
  <c r="F35" i="30"/>
  <c r="F38" i="30"/>
  <c r="F39" i="30"/>
  <c r="F36" i="30"/>
  <c r="F37" i="30"/>
  <c r="W194" i="29" a="1"/>
  <c r="W194" i="29" s="1"/>
  <c r="Y194" i="29" a="1"/>
  <c r="Y194" i="29" s="1"/>
  <c r="X194" i="29" a="1"/>
  <c r="X194" i="29" s="1"/>
  <c r="N195" i="29"/>
  <c r="O195" i="29" s="1"/>
  <c r="P195" i="29" s="1"/>
  <c r="Q195" i="29" s="1"/>
  <c r="R195" i="29" s="1"/>
  <c r="V195" i="29"/>
  <c r="AL158" i="28"/>
  <c r="AC159" i="28"/>
  <c r="AO157" i="28" a="1"/>
  <c r="AO157" i="28" s="1"/>
  <c r="AN157" i="28" a="1"/>
  <c r="AN157" i="28" s="1"/>
  <c r="AM157" i="28" a="1"/>
  <c r="AM157" i="28" s="1"/>
  <c r="S195" i="27"/>
  <c r="X195" i="27" a="1"/>
  <c r="X195" i="27" s="1"/>
  <c r="Y195" i="27" a="1"/>
  <c r="Y195" i="27" s="1"/>
  <c r="S195" i="26"/>
  <c r="X195" i="26" a="1"/>
  <c r="X195" i="26" s="1"/>
  <c r="AC159" i="25"/>
  <c r="AL158" i="25"/>
  <c r="AO157" i="25" a="1"/>
  <c r="AO157" i="25" s="1"/>
  <c r="AM157" i="25" a="1"/>
  <c r="AM157" i="25" s="1"/>
  <c r="AM160" i="24" a="1"/>
  <c r="AM160" i="24" s="1"/>
  <c r="AN160" i="24" a="1"/>
  <c r="AN160" i="24" s="1"/>
  <c r="AO160" i="24" a="1"/>
  <c r="AO160" i="24" s="1"/>
  <c r="AD161" i="24"/>
  <c r="AE161" i="24" s="1"/>
  <c r="AF161" i="24" s="1"/>
  <c r="AG161" i="24" s="1"/>
  <c r="AH161" i="24" s="1"/>
  <c r="AL161" i="24"/>
  <c r="AL156" i="23"/>
  <c r="AC157" i="23"/>
  <c r="AN155" i="23" a="1"/>
  <c r="AN155" i="23" s="1"/>
  <c r="AC157" i="39" l="1"/>
  <c r="AL156" i="39"/>
  <c r="AM155" i="39" a="1"/>
  <c r="AM155" i="39" s="1"/>
  <c r="AO155" i="39" a="1"/>
  <c r="AO155" i="39" s="1"/>
  <c r="AD155" i="38"/>
  <c r="AE155" i="38" s="1"/>
  <c r="AF155" i="38" s="1"/>
  <c r="AG155" i="38" s="1"/>
  <c r="AH155" i="38" s="1"/>
  <c r="AC153" i="38"/>
  <c r="AL155" i="38"/>
  <c r="X196" i="38" a="1"/>
  <c r="X196" i="38" s="1"/>
  <c r="W196" i="38" a="1"/>
  <c r="W196" i="38" s="1"/>
  <c r="Y196" i="38" a="1"/>
  <c r="Y196" i="38" s="1"/>
  <c r="H36" i="37"/>
  <c r="H35" i="37"/>
  <c r="H38" i="37"/>
  <c r="H39" i="37"/>
  <c r="H37" i="37"/>
  <c r="F35" i="37"/>
  <c r="F38" i="37"/>
  <c r="F39" i="37"/>
  <c r="F36" i="37"/>
  <c r="F37" i="37"/>
  <c r="G36" i="37"/>
  <c r="G39" i="37"/>
  <c r="G38" i="37"/>
  <c r="G35" i="37"/>
  <c r="G37" i="37"/>
  <c r="AI155" i="37"/>
  <c r="AO155" i="37" a="1"/>
  <c r="AO155" i="37" s="1"/>
  <c r="AM155" i="37" a="1"/>
  <c r="AM155" i="37" s="1"/>
  <c r="AC161" i="36"/>
  <c r="AL160" i="36"/>
  <c r="AM159" i="36" a="1"/>
  <c r="AM159" i="36" s="1"/>
  <c r="AI159" i="35"/>
  <c r="AN159" i="35" a="1"/>
  <c r="AN159" i="35" s="1"/>
  <c r="AI159" i="34"/>
  <c r="AN159" i="34" a="1"/>
  <c r="AN159" i="34" s="1"/>
  <c r="W194" i="33" a="1"/>
  <c r="W194" i="33" s="1"/>
  <c r="X194" i="33" a="1"/>
  <c r="X194" i="33" s="1"/>
  <c r="Y194" i="33" a="1"/>
  <c r="Y194" i="33" s="1"/>
  <c r="N195" i="33"/>
  <c r="O195" i="33" s="1"/>
  <c r="P195" i="33" s="1"/>
  <c r="Q195" i="33" s="1"/>
  <c r="R195" i="33" s="1"/>
  <c r="V195" i="33"/>
  <c r="V194" i="32"/>
  <c r="M195" i="32"/>
  <c r="W193" i="32" a="1"/>
  <c r="W193" i="32" s="1"/>
  <c r="V196" i="31"/>
  <c r="AC155" i="31"/>
  <c r="W195" i="31" a="1"/>
  <c r="W195" i="31" s="1"/>
  <c r="Y195" i="31" a="1"/>
  <c r="Y195" i="31" s="1"/>
  <c r="AC157" i="30"/>
  <c r="AL156" i="30"/>
  <c r="AO155" i="30" a="1"/>
  <c r="AO155" i="30" s="1"/>
  <c r="AN155" i="30" a="1"/>
  <c r="AN155" i="30" s="1"/>
  <c r="X195" i="29" a="1"/>
  <c r="X195" i="29" s="1"/>
  <c r="S195" i="29"/>
  <c r="AL159" i="28"/>
  <c r="AD159" i="28"/>
  <c r="AE159" i="28" s="1"/>
  <c r="AF159" i="28" s="1"/>
  <c r="AG159" i="28" s="1"/>
  <c r="AH159" i="28" s="1"/>
  <c r="AN158" i="28" a="1"/>
  <c r="AN158" i="28" s="1"/>
  <c r="AM158" i="28" a="1"/>
  <c r="AM158" i="28" s="1"/>
  <c r="AO158" i="28" a="1"/>
  <c r="AO158" i="28" s="1"/>
  <c r="AC155" i="27"/>
  <c r="V196" i="27"/>
  <c r="W195" i="27" a="1"/>
  <c r="W195" i="27" s="1"/>
  <c r="V196" i="26"/>
  <c r="AC155" i="26"/>
  <c r="Y195" i="26" a="1"/>
  <c r="Y195" i="26" s="1"/>
  <c r="W195" i="26" a="1"/>
  <c r="W195" i="26" s="1"/>
  <c r="AM158" i="25" a="1"/>
  <c r="AM158" i="25" s="1"/>
  <c r="AN158" i="25" a="1"/>
  <c r="AN158" i="25" s="1"/>
  <c r="AO158" i="25" a="1"/>
  <c r="AO158" i="25" s="1"/>
  <c r="AD159" i="25"/>
  <c r="AE159" i="25" s="1"/>
  <c r="AF159" i="25" s="1"/>
  <c r="AG159" i="25" s="1"/>
  <c r="AH159" i="25" s="1"/>
  <c r="AL159" i="25"/>
  <c r="AI161" i="24"/>
  <c r="AD157" i="23"/>
  <c r="AE157" i="23" s="1"/>
  <c r="AF157" i="23" s="1"/>
  <c r="AG157" i="23" s="1"/>
  <c r="AH157" i="23" s="1"/>
  <c r="AL157" i="23"/>
  <c r="AO156" i="23" a="1"/>
  <c r="AO156" i="23" s="1"/>
  <c r="AM156" i="23" a="1"/>
  <c r="AM156" i="23" s="1"/>
  <c r="AN156" i="23" a="1"/>
  <c r="AN156" i="23" s="1"/>
  <c r="AO156" i="39" l="1" a="1"/>
  <c r="AO156" i="39" s="1"/>
  <c r="AN156" i="39" a="1"/>
  <c r="AN156" i="39" s="1"/>
  <c r="AM156" i="39" a="1"/>
  <c r="AM156" i="39" s="1"/>
  <c r="AD157" i="39"/>
  <c r="AE157" i="39" s="1"/>
  <c r="AF157" i="39" s="1"/>
  <c r="AG157" i="39" s="1"/>
  <c r="AH157" i="39" s="1"/>
  <c r="AL157" i="39"/>
  <c r="H36" i="38"/>
  <c r="H35" i="38"/>
  <c r="H38" i="38"/>
  <c r="H39" i="38"/>
  <c r="H37" i="38"/>
  <c r="F38" i="38"/>
  <c r="F35" i="38"/>
  <c r="F39" i="38"/>
  <c r="F36" i="38"/>
  <c r="F37" i="38"/>
  <c r="G35" i="38"/>
  <c r="G36" i="38"/>
  <c r="G39" i="38"/>
  <c r="G38" i="38"/>
  <c r="G37" i="38"/>
  <c r="AI155" i="38"/>
  <c r="AM155" i="38" a="1"/>
  <c r="AM155" i="38" s="1"/>
  <c r="AC157" i="37"/>
  <c r="AL156" i="37"/>
  <c r="AN155" i="37" a="1"/>
  <c r="AN155" i="37" s="1"/>
  <c r="AM160" i="36" a="1"/>
  <c r="AM160" i="36" s="1"/>
  <c r="AN160" i="36" a="1"/>
  <c r="AN160" i="36" s="1"/>
  <c r="AO160" i="36" a="1"/>
  <c r="AO160" i="36" s="1"/>
  <c r="AD161" i="36"/>
  <c r="AE161" i="36" s="1"/>
  <c r="AF161" i="36" s="1"/>
  <c r="AG161" i="36" s="1"/>
  <c r="AH161" i="36" s="1"/>
  <c r="AL161" i="36"/>
  <c r="AL160" i="35"/>
  <c r="AC161" i="35"/>
  <c r="AM159" i="35" a="1"/>
  <c r="AM159" i="35" s="1"/>
  <c r="AO159" i="35" a="1"/>
  <c r="AO159" i="35" s="1"/>
  <c r="AC161" i="34"/>
  <c r="AL160" i="34"/>
  <c r="AM159" i="34" a="1"/>
  <c r="AM159" i="34" s="1"/>
  <c r="AO159" i="34" a="1"/>
  <c r="AO159" i="34" s="1"/>
  <c r="S195" i="33"/>
  <c r="X195" i="33" a="1"/>
  <c r="X195" i="33" s="1"/>
  <c r="X194" i="32" a="1"/>
  <c r="X194" i="32" s="1"/>
  <c r="W194" i="32" a="1"/>
  <c r="W194" i="32" s="1"/>
  <c r="Y194" i="32" a="1"/>
  <c r="Y194" i="32" s="1"/>
  <c r="N195" i="32"/>
  <c r="O195" i="32" s="1"/>
  <c r="P195" i="32" s="1"/>
  <c r="Q195" i="32" s="1"/>
  <c r="R195" i="32" s="1"/>
  <c r="V195" i="32"/>
  <c r="AD155" i="31"/>
  <c r="AE155" i="31" s="1"/>
  <c r="AF155" i="31" s="1"/>
  <c r="AG155" i="31" s="1"/>
  <c r="AH155" i="31" s="1"/>
  <c r="AC153" i="31"/>
  <c r="AL155" i="31"/>
  <c r="X196" i="31" a="1"/>
  <c r="X196" i="31" s="1"/>
  <c r="Y196" i="31" a="1"/>
  <c r="Y196" i="31" s="1"/>
  <c r="W196" i="31" a="1"/>
  <c r="W196" i="31" s="1"/>
  <c r="AO156" i="30" a="1"/>
  <c r="AO156" i="30" s="1"/>
  <c r="AN156" i="30" a="1"/>
  <c r="AN156" i="30" s="1"/>
  <c r="AM156" i="30" a="1"/>
  <c r="AM156" i="30" s="1"/>
  <c r="AL157" i="30"/>
  <c r="AD157" i="30"/>
  <c r="AE157" i="30" s="1"/>
  <c r="AF157" i="30" s="1"/>
  <c r="AG157" i="30" s="1"/>
  <c r="AH157" i="30" s="1"/>
  <c r="AC155" i="29"/>
  <c r="V196" i="29"/>
  <c r="Y195" i="29" a="1"/>
  <c r="Y195" i="29" s="1"/>
  <c r="W195" i="29" a="1"/>
  <c r="W195" i="29" s="1"/>
  <c r="AO159" i="28" a="1"/>
  <c r="AO159" i="28" s="1"/>
  <c r="AI159" i="28"/>
  <c r="AN159" i="28" a="1"/>
  <c r="AN159" i="28" s="1"/>
  <c r="X196" i="27" a="1"/>
  <c r="X196" i="27" s="1"/>
  <c r="Y196" i="27" a="1"/>
  <c r="Y196" i="27" s="1"/>
  <c r="W196" i="27" a="1"/>
  <c r="W196" i="27" s="1"/>
  <c r="AL155" i="27"/>
  <c r="AD155" i="27"/>
  <c r="AE155" i="27" s="1"/>
  <c r="AF155" i="27" s="1"/>
  <c r="AG155" i="27" s="1"/>
  <c r="AH155" i="27" s="1"/>
  <c r="AC153" i="27"/>
  <c r="AL155" i="26"/>
  <c r="AD155" i="26"/>
  <c r="AE155" i="26" s="1"/>
  <c r="AF155" i="26" s="1"/>
  <c r="AG155" i="26" s="1"/>
  <c r="AH155" i="26" s="1"/>
  <c r="AC153" i="26"/>
  <c r="Y196" i="26" a="1"/>
  <c r="Y196" i="26" s="1"/>
  <c r="W196" i="26" a="1"/>
  <c r="W196" i="26" s="1"/>
  <c r="X196" i="26" a="1"/>
  <c r="X196" i="26" s="1"/>
  <c r="AI159" i="25"/>
  <c r="AO159" i="25" s="1" a="1"/>
  <c r="AO159" i="25" s="1"/>
  <c r="AL162" i="24"/>
  <c r="AC163" i="24"/>
  <c r="AO161" i="24" a="1"/>
  <c r="AO161" i="24" s="1"/>
  <c r="AM161" i="24" a="1"/>
  <c r="AM161" i="24" s="1"/>
  <c r="AN161" i="24" a="1"/>
  <c r="AN161" i="24" s="1"/>
  <c r="AI157" i="23"/>
  <c r="AN157" i="39" l="1" a="1"/>
  <c r="AN157" i="39" s="1"/>
  <c r="AI157" i="39"/>
  <c r="AC157" i="38"/>
  <c r="AL156" i="38"/>
  <c r="AO155" i="38" a="1"/>
  <c r="AO155" i="38" s="1"/>
  <c r="AN155" i="38" a="1"/>
  <c r="AN155" i="38" s="1"/>
  <c r="AM156" i="37" a="1"/>
  <c r="AM156" i="37" s="1"/>
  <c r="AO156" i="37" a="1"/>
  <c r="AO156" i="37" s="1"/>
  <c r="AN156" i="37" a="1"/>
  <c r="AN156" i="37" s="1"/>
  <c r="AD157" i="37"/>
  <c r="AE157" i="37" s="1"/>
  <c r="AF157" i="37" s="1"/>
  <c r="AG157" i="37" s="1"/>
  <c r="AH157" i="37" s="1"/>
  <c r="AL157" i="37"/>
  <c r="AI161" i="36"/>
  <c r="AO161" i="36" a="1"/>
  <c r="AO161" i="36" s="1"/>
  <c r="AL161" i="35"/>
  <c r="AD161" i="35"/>
  <c r="AE161" i="35" s="1"/>
  <c r="AF161" i="35" s="1"/>
  <c r="AG161" i="35" s="1"/>
  <c r="AH161" i="35" s="1"/>
  <c r="AM160" i="35" a="1"/>
  <c r="AM160" i="35" s="1"/>
  <c r="AO160" i="35" a="1"/>
  <c r="AO160" i="35" s="1"/>
  <c r="AN160" i="35" a="1"/>
  <c r="AN160" i="35" s="1"/>
  <c r="AN160" i="34" a="1"/>
  <c r="AN160" i="34" s="1"/>
  <c r="AM160" i="34" a="1"/>
  <c r="AM160" i="34" s="1"/>
  <c r="AO160" i="34" a="1"/>
  <c r="AO160" i="34" s="1"/>
  <c r="AL161" i="34"/>
  <c r="AD161" i="34"/>
  <c r="AE161" i="34" s="1"/>
  <c r="AF161" i="34" s="1"/>
  <c r="AG161" i="34" s="1"/>
  <c r="AH161" i="34" s="1"/>
  <c r="V196" i="33"/>
  <c r="AC155" i="33"/>
  <c r="W195" i="33" a="1"/>
  <c r="W195" i="33" s="1"/>
  <c r="Y195" i="33" a="1"/>
  <c r="Y195" i="33" s="1"/>
  <c r="S195" i="32"/>
  <c r="H39" i="31"/>
  <c r="H36" i="31"/>
  <c r="H35" i="31"/>
  <c r="H38" i="31"/>
  <c r="H37" i="31"/>
  <c r="G35" i="31"/>
  <c r="G38" i="31"/>
  <c r="G36" i="31"/>
  <c r="G39" i="31"/>
  <c r="G37" i="31"/>
  <c r="AI155" i="31"/>
  <c r="AN155" i="31" s="1" a="1"/>
  <c r="AN155" i="31" s="1"/>
  <c r="F36" i="31"/>
  <c r="F39" i="31"/>
  <c r="F38" i="31"/>
  <c r="F35" i="31"/>
  <c r="F37" i="31"/>
  <c r="AI157" i="30"/>
  <c r="AN157" i="30" s="1" a="1"/>
  <c r="AN157" i="30" s="1"/>
  <c r="Y196" i="29" a="1"/>
  <c r="Y196" i="29" s="1"/>
  <c r="X196" i="29" a="1"/>
  <c r="X196" i="29" s="1"/>
  <c r="W196" i="29" a="1"/>
  <c r="W196" i="29" s="1"/>
  <c r="AL155" i="29"/>
  <c r="AC153" i="29"/>
  <c r="AD155" i="29"/>
  <c r="AE155" i="29" s="1"/>
  <c r="AF155" i="29" s="1"/>
  <c r="AG155" i="29" s="1"/>
  <c r="AH155" i="29" s="1"/>
  <c r="AL160" i="28"/>
  <c r="AC161" i="28"/>
  <c r="AM159" i="28" a="1"/>
  <c r="AM159" i="28" s="1"/>
  <c r="AI155" i="27"/>
  <c r="H35" i="27"/>
  <c r="H36" i="27"/>
  <c r="H38" i="27"/>
  <c r="H39" i="27"/>
  <c r="H37" i="27"/>
  <c r="F35" i="27"/>
  <c r="F38" i="27"/>
  <c r="F36" i="27"/>
  <c r="F39" i="27"/>
  <c r="F37" i="27"/>
  <c r="G36" i="27"/>
  <c r="G39" i="27"/>
  <c r="G35" i="27"/>
  <c r="G38" i="27"/>
  <c r="G37" i="27"/>
  <c r="G38" i="26"/>
  <c r="G35" i="26"/>
  <c r="G36" i="26"/>
  <c r="G39" i="26"/>
  <c r="G37" i="26"/>
  <c r="F38" i="26"/>
  <c r="F39" i="26"/>
  <c r="F35" i="26"/>
  <c r="F36" i="26"/>
  <c r="F37" i="26"/>
  <c r="AI155" i="26"/>
  <c r="AN155" i="26" a="1"/>
  <c r="AN155" i="26" s="1"/>
  <c r="H36" i="26"/>
  <c r="H38" i="26"/>
  <c r="H39" i="26"/>
  <c r="H35" i="26"/>
  <c r="H37" i="26"/>
  <c r="AN159" i="25" a="1"/>
  <c r="AN159" i="25" s="1"/>
  <c r="AM159" i="25" a="1"/>
  <c r="AM159" i="25" s="1"/>
  <c r="AC161" i="25"/>
  <c r="AL160" i="25"/>
  <c r="AD163" i="24"/>
  <c r="AE163" i="24" s="1"/>
  <c r="AF163" i="24" s="1"/>
  <c r="AG163" i="24" s="1"/>
  <c r="AH163" i="24" s="1"/>
  <c r="AL163" i="24"/>
  <c r="AN162" i="24" a="1"/>
  <c r="AN162" i="24" s="1"/>
  <c r="AO162" i="24" a="1"/>
  <c r="AO162" i="24" s="1"/>
  <c r="AM162" i="24" a="1"/>
  <c r="AM162" i="24" s="1"/>
  <c r="AC159" i="23"/>
  <c r="AL158" i="23"/>
  <c r="AM157" i="23" a="1"/>
  <c r="AM157" i="23" s="1"/>
  <c r="AN157" i="23" a="1"/>
  <c r="AN157" i="23" s="1"/>
  <c r="AO157" i="23" a="1"/>
  <c r="AO157" i="23" s="1"/>
  <c r="AL158" i="39" l="1"/>
  <c r="AC159" i="39"/>
  <c r="AM157" i="39" a="1"/>
  <c r="AM157" i="39" s="1"/>
  <c r="AO157" i="39" a="1"/>
  <c r="AO157" i="39" s="1"/>
  <c r="AM156" i="38" a="1"/>
  <c r="AM156" i="38" s="1"/>
  <c r="AO156" i="38" a="1"/>
  <c r="AO156" i="38" s="1"/>
  <c r="AN156" i="38" a="1"/>
  <c r="AN156" i="38" s="1"/>
  <c r="AL157" i="38"/>
  <c r="AD157" i="38"/>
  <c r="AE157" i="38" s="1"/>
  <c r="AF157" i="38" s="1"/>
  <c r="AG157" i="38" s="1"/>
  <c r="AH157" i="38" s="1"/>
  <c r="AI157" i="37"/>
  <c r="AM157" i="37" a="1"/>
  <c r="AM157" i="37" s="1"/>
  <c r="AL162" i="36"/>
  <c r="AC163" i="36"/>
  <c r="AN161" i="36" a="1"/>
  <c r="AN161" i="36" s="1"/>
  <c r="AM161" i="36" a="1"/>
  <c r="AM161" i="36" s="1"/>
  <c r="AI161" i="35"/>
  <c r="AO161" i="35" a="1"/>
  <c r="AO161" i="35" s="1"/>
  <c r="AI161" i="34"/>
  <c r="AN161" i="34" a="1"/>
  <c r="AN161" i="34" s="1"/>
  <c r="AL155" i="33"/>
  <c r="AD155" i="33"/>
  <c r="AE155" i="33" s="1"/>
  <c r="AF155" i="33" s="1"/>
  <c r="AG155" i="33" s="1"/>
  <c r="AH155" i="33" s="1"/>
  <c r="AC153" i="33"/>
  <c r="Y196" i="33" a="1"/>
  <c r="Y196" i="33" s="1"/>
  <c r="X196" i="33" a="1"/>
  <c r="X196" i="33" s="1"/>
  <c r="W196" i="33" a="1"/>
  <c r="W196" i="33" s="1"/>
  <c r="V196" i="32"/>
  <c r="AC155" i="32"/>
  <c r="W195" i="32" a="1"/>
  <c r="W195" i="32" s="1"/>
  <c r="X195" i="32" a="1"/>
  <c r="X195" i="32" s="1"/>
  <c r="Y195" i="32" a="1"/>
  <c r="Y195" i="32" s="1"/>
  <c r="AO155" i="31" a="1"/>
  <c r="AO155" i="31" s="1"/>
  <c r="AC157" i="31"/>
  <c r="AL156" i="31"/>
  <c r="AM155" i="31" a="1"/>
  <c r="AM155" i="31" s="1"/>
  <c r="AL158" i="30"/>
  <c r="AC159" i="30"/>
  <c r="AO157" i="30" a="1"/>
  <c r="AO157" i="30" s="1"/>
  <c r="AM157" i="30" a="1"/>
  <c r="AM157" i="30" s="1"/>
  <c r="AI155" i="29"/>
  <c r="AO155" i="29" a="1"/>
  <c r="AO155" i="29" s="1"/>
  <c r="F36" i="29"/>
  <c r="F39" i="29"/>
  <c r="F35" i="29"/>
  <c r="F38" i="29"/>
  <c r="F37" i="29"/>
  <c r="G35" i="29"/>
  <c r="G36" i="29"/>
  <c r="G38" i="29"/>
  <c r="G39" i="29"/>
  <c r="G37" i="29"/>
  <c r="H35" i="29"/>
  <c r="H36" i="29"/>
  <c r="H39" i="29"/>
  <c r="H38" i="29"/>
  <c r="H37" i="29"/>
  <c r="AL161" i="28"/>
  <c r="AD161" i="28"/>
  <c r="AE161" i="28" s="1"/>
  <c r="AF161" i="28" s="1"/>
  <c r="AG161" i="28" s="1"/>
  <c r="AH161" i="28" s="1"/>
  <c r="AO160" i="28" a="1"/>
  <c r="AO160" i="28" s="1"/>
  <c r="AN160" i="28" a="1"/>
  <c r="AN160" i="28" s="1"/>
  <c r="AM160" i="28" a="1"/>
  <c r="AM160" i="28" s="1"/>
  <c r="AC157" i="27"/>
  <c r="AL156" i="27"/>
  <c r="AM155" i="27" a="1"/>
  <c r="AM155" i="27" s="1"/>
  <c r="AN155" i="27" a="1"/>
  <c r="AN155" i="27" s="1"/>
  <c r="AO155" i="27" a="1"/>
  <c r="AO155" i="27" s="1"/>
  <c r="AC157" i="26"/>
  <c r="AL156" i="26"/>
  <c r="AO155" i="26" a="1"/>
  <c r="AO155" i="26" s="1"/>
  <c r="AM155" i="26" a="1"/>
  <c r="AM155" i="26" s="1"/>
  <c r="AO160" i="25" a="1"/>
  <c r="AO160" i="25" s="1"/>
  <c r="AN160" i="25" a="1"/>
  <c r="AN160" i="25" s="1"/>
  <c r="AM160" i="25" a="1"/>
  <c r="AM160" i="25" s="1"/>
  <c r="AD161" i="25"/>
  <c r="AE161" i="25" s="1"/>
  <c r="AF161" i="25" s="1"/>
  <c r="AG161" i="25" s="1"/>
  <c r="AH161" i="25" s="1"/>
  <c r="AL161" i="25"/>
  <c r="AI163" i="24"/>
  <c r="AN163" i="24" a="1"/>
  <c r="AN163" i="24" s="1"/>
  <c r="AM163" i="24" a="1"/>
  <c r="AM163" i="24" s="1"/>
  <c r="AO163" i="24" a="1"/>
  <c r="AO163" i="24" s="1"/>
  <c r="AO158" i="23" a="1"/>
  <c r="AO158" i="23" s="1"/>
  <c r="AN158" i="23" a="1"/>
  <c r="AN158" i="23" s="1"/>
  <c r="AM158" i="23" a="1"/>
  <c r="AM158" i="23" s="1"/>
  <c r="AL159" i="23"/>
  <c r="AD159" i="23"/>
  <c r="AE159" i="23" s="1"/>
  <c r="AF159" i="23" s="1"/>
  <c r="AG159" i="23" s="1"/>
  <c r="AH159" i="23" s="1"/>
  <c r="AD159" i="39" l="1"/>
  <c r="AE159" i="39" s="1"/>
  <c r="AF159" i="39" s="1"/>
  <c r="AG159" i="39" s="1"/>
  <c r="AH159" i="39" s="1"/>
  <c r="AL159" i="39"/>
  <c r="AN158" i="39" a="1"/>
  <c r="AN158" i="39" s="1"/>
  <c r="AM158" i="39" a="1"/>
  <c r="AM158" i="39" s="1"/>
  <c r="AO158" i="39" a="1"/>
  <c r="AO158" i="39" s="1"/>
  <c r="AI157" i="38"/>
  <c r="AN157" i="38" a="1"/>
  <c r="AN157" i="38" s="1"/>
  <c r="AL158" i="37"/>
  <c r="AC159" i="37"/>
  <c r="AN157" i="37" a="1"/>
  <c r="AN157" i="37" s="1"/>
  <c r="AO157" i="37" a="1"/>
  <c r="AO157" i="37" s="1"/>
  <c r="AL163" i="36"/>
  <c r="AD163" i="36"/>
  <c r="AE163" i="36" s="1"/>
  <c r="AF163" i="36" s="1"/>
  <c r="AG163" i="36" s="1"/>
  <c r="AH163" i="36" s="1"/>
  <c r="AO162" i="36" a="1"/>
  <c r="AO162" i="36" s="1"/>
  <c r="AM162" i="36" a="1"/>
  <c r="AM162" i="36" s="1"/>
  <c r="AN162" i="36" a="1"/>
  <c r="AN162" i="36" s="1"/>
  <c r="AL162" i="35"/>
  <c r="AC163" i="35"/>
  <c r="AN161" i="35" a="1"/>
  <c r="AN161" i="35" s="1"/>
  <c r="AM161" i="35" a="1"/>
  <c r="AM161" i="35" s="1"/>
  <c r="AC163" i="34"/>
  <c r="AL162" i="34"/>
  <c r="AO161" i="34" a="1"/>
  <c r="AO161" i="34" s="1"/>
  <c r="AM161" i="34" a="1"/>
  <c r="AM161" i="34" s="1"/>
  <c r="F38" i="33"/>
  <c r="F35" i="33"/>
  <c r="F39" i="33"/>
  <c r="F36" i="33"/>
  <c r="F37" i="33"/>
  <c r="G35" i="33"/>
  <c r="G36" i="33"/>
  <c r="G38" i="33"/>
  <c r="G39" i="33"/>
  <c r="G37" i="33"/>
  <c r="H35" i="33"/>
  <c r="H36" i="33"/>
  <c r="H39" i="33"/>
  <c r="H38" i="33"/>
  <c r="H37" i="33"/>
  <c r="AI155" i="33"/>
  <c r="AN155" i="33" a="1"/>
  <c r="AN155" i="33" s="1"/>
  <c r="AM155" i="33" a="1"/>
  <c r="AM155" i="33" s="1"/>
  <c r="AO155" i="33" a="1"/>
  <c r="AO155" i="33" s="1"/>
  <c r="AC153" i="32"/>
  <c r="AL155" i="32"/>
  <c r="AD155" i="32"/>
  <c r="AE155" i="32" s="1"/>
  <c r="AF155" i="32" s="1"/>
  <c r="AG155" i="32" s="1"/>
  <c r="AH155" i="32" s="1"/>
  <c r="W196" i="32" a="1"/>
  <c r="W196" i="32" s="1"/>
  <c r="Y196" i="32" a="1"/>
  <c r="Y196" i="32" s="1"/>
  <c r="X196" i="32" a="1"/>
  <c r="X196" i="32" s="1"/>
  <c r="AM156" i="31" a="1"/>
  <c r="AM156" i="31" s="1"/>
  <c r="AN156" i="31" a="1"/>
  <c r="AN156" i="31" s="1"/>
  <c r="AO156" i="31" a="1"/>
  <c r="AO156" i="31" s="1"/>
  <c r="AL157" i="31"/>
  <c r="AD157" i="31"/>
  <c r="AE157" i="31" s="1"/>
  <c r="AF157" i="31" s="1"/>
  <c r="AG157" i="31" s="1"/>
  <c r="AH157" i="31" s="1"/>
  <c r="AL159" i="30"/>
  <c r="AD159" i="30"/>
  <c r="AE159" i="30" s="1"/>
  <c r="AF159" i="30" s="1"/>
  <c r="AG159" i="30" s="1"/>
  <c r="AH159" i="30" s="1"/>
  <c r="AN158" i="30" a="1"/>
  <c r="AN158" i="30" s="1"/>
  <c r="AM158" i="30" a="1"/>
  <c r="AM158" i="30" s="1"/>
  <c r="AO158" i="30" a="1"/>
  <c r="AO158" i="30" s="1"/>
  <c r="AC157" i="29"/>
  <c r="AL156" i="29"/>
  <c r="AM155" i="29" a="1"/>
  <c r="AM155" i="29" s="1"/>
  <c r="AN155" i="29" a="1"/>
  <c r="AN155" i="29" s="1"/>
  <c r="AI161" i="28"/>
  <c r="AO161" i="28" a="1"/>
  <c r="AO161" i="28" s="1"/>
  <c r="AM161" i="28" a="1"/>
  <c r="AM161" i="28" s="1"/>
  <c r="AO156" i="27" a="1"/>
  <c r="AO156" i="27" s="1"/>
  <c r="AN156" i="27" a="1"/>
  <c r="AN156" i="27" s="1"/>
  <c r="AM156" i="27" a="1"/>
  <c r="AM156" i="27" s="1"/>
  <c r="AL157" i="27"/>
  <c r="AD157" i="27"/>
  <c r="AE157" i="27" s="1"/>
  <c r="AF157" i="27" s="1"/>
  <c r="AG157" i="27" s="1"/>
  <c r="AH157" i="27" s="1"/>
  <c r="AO156" i="26" a="1"/>
  <c r="AO156" i="26" s="1"/>
  <c r="AN156" i="26" a="1"/>
  <c r="AN156" i="26" s="1"/>
  <c r="AM156" i="26" a="1"/>
  <c r="AM156" i="26" s="1"/>
  <c r="AD157" i="26"/>
  <c r="AE157" i="26" s="1"/>
  <c r="AF157" i="26" s="1"/>
  <c r="AG157" i="26" s="1"/>
  <c r="AH157" i="26" s="1"/>
  <c r="AL157" i="26"/>
  <c r="AN161" i="25" a="1"/>
  <c r="AN161" i="25" s="1"/>
  <c r="AI161" i="25"/>
  <c r="AL164" i="24"/>
  <c r="AC165" i="24"/>
  <c r="AI159" i="23"/>
  <c r="AN159" i="23" a="1"/>
  <c r="AN159" i="23" s="1"/>
  <c r="AI159" i="39" l="1"/>
  <c r="AC159" i="38"/>
  <c r="AL158" i="38"/>
  <c r="AO157" i="38" a="1"/>
  <c r="AO157" i="38" s="1"/>
  <c r="AM157" i="38" a="1"/>
  <c r="AM157" i="38" s="1"/>
  <c r="AD159" i="37"/>
  <c r="AE159" i="37" s="1"/>
  <c r="AF159" i="37" s="1"/>
  <c r="AG159" i="37" s="1"/>
  <c r="AH159" i="37" s="1"/>
  <c r="AL159" i="37"/>
  <c r="AM158" i="37" a="1"/>
  <c r="AM158" i="37" s="1"/>
  <c r="AO158" i="37" a="1"/>
  <c r="AO158" i="37" s="1"/>
  <c r="AN158" i="37" a="1"/>
  <c r="AN158" i="37" s="1"/>
  <c r="AI163" i="36"/>
  <c r="AO163" i="36" a="1"/>
  <c r="AO163" i="36" s="1"/>
  <c r="AD163" i="35"/>
  <c r="AE163" i="35" s="1"/>
  <c r="AF163" i="35" s="1"/>
  <c r="AG163" i="35" s="1"/>
  <c r="AH163" i="35" s="1"/>
  <c r="AL163" i="35"/>
  <c r="AM162" i="35" a="1"/>
  <c r="AM162" i="35" s="1"/>
  <c r="AN162" i="35" a="1"/>
  <c r="AN162" i="35" s="1"/>
  <c r="AO162" i="35" a="1"/>
  <c r="AO162" i="35" s="1"/>
  <c r="AO162" i="34" a="1"/>
  <c r="AO162" i="34" s="1"/>
  <c r="AN162" i="34" a="1"/>
  <c r="AN162" i="34" s="1"/>
  <c r="AM162" i="34" a="1"/>
  <c r="AM162" i="34" s="1"/>
  <c r="AD163" i="34"/>
  <c r="AE163" i="34" s="1"/>
  <c r="AF163" i="34" s="1"/>
  <c r="AG163" i="34" s="1"/>
  <c r="AH163" i="34" s="1"/>
  <c r="AL163" i="34"/>
  <c r="AC157" i="33"/>
  <c r="AL156" i="33"/>
  <c r="H38" i="32"/>
  <c r="H36" i="32"/>
  <c r="H39" i="32"/>
  <c r="H35" i="32"/>
  <c r="H37" i="32"/>
  <c r="F35" i="32"/>
  <c r="F38" i="32"/>
  <c r="F36" i="32"/>
  <c r="F39" i="32"/>
  <c r="F37" i="32"/>
  <c r="G36" i="32"/>
  <c r="G39" i="32"/>
  <c r="G38" i="32"/>
  <c r="G35" i="32"/>
  <c r="G37" i="32"/>
  <c r="AI155" i="32"/>
  <c r="AO155" i="32" a="1"/>
  <c r="AO155" i="32" s="1"/>
  <c r="AI157" i="31"/>
  <c r="AN157" i="31" a="1"/>
  <c r="AN157" i="31" s="1"/>
  <c r="AI159" i="30"/>
  <c r="AM156" i="29" a="1"/>
  <c r="AM156" i="29" s="1"/>
  <c r="AN156" i="29" a="1"/>
  <c r="AN156" i="29" s="1"/>
  <c r="AO156" i="29" a="1"/>
  <c r="AO156" i="29" s="1"/>
  <c r="AD157" i="29"/>
  <c r="AE157" i="29" s="1"/>
  <c r="AF157" i="29" s="1"/>
  <c r="AG157" i="29" s="1"/>
  <c r="AH157" i="29" s="1"/>
  <c r="AL157" i="29"/>
  <c r="AL162" i="28"/>
  <c r="AC163" i="28"/>
  <c r="AN161" i="28" a="1"/>
  <c r="AN161" i="28" s="1"/>
  <c r="AI157" i="27"/>
  <c r="AN157" i="27" s="1" a="1"/>
  <c r="AN157" i="27" s="1"/>
  <c r="AM157" i="27" a="1"/>
  <c r="AM157" i="27" s="1"/>
  <c r="AI157" i="26"/>
  <c r="AL162" i="25"/>
  <c r="AC163" i="25"/>
  <c r="AM161" i="25" a="1"/>
  <c r="AM161" i="25" s="1"/>
  <c r="AO161" i="25" a="1"/>
  <c r="AO161" i="25" s="1"/>
  <c r="AL165" i="24"/>
  <c r="AD165" i="24"/>
  <c r="AE165" i="24" s="1"/>
  <c r="AF165" i="24" s="1"/>
  <c r="AG165" i="24" s="1"/>
  <c r="AH165" i="24" s="1"/>
  <c r="AO164" i="24" a="1"/>
  <c r="AO164" i="24" s="1"/>
  <c r="AN164" i="24" a="1"/>
  <c r="AN164" i="24" s="1"/>
  <c r="AM164" i="24" a="1"/>
  <c r="AM164" i="24" s="1"/>
  <c r="AL160" i="23"/>
  <c r="AC161" i="23"/>
  <c r="AO159" i="23" a="1"/>
  <c r="AO159" i="23" s="1"/>
  <c r="AM159" i="23" a="1"/>
  <c r="AM159" i="23" s="1"/>
  <c r="AC161" i="39" l="1"/>
  <c r="AL160" i="39"/>
  <c r="AM159" i="39" a="1"/>
  <c r="AM159" i="39" s="1"/>
  <c r="AN159" i="39" a="1"/>
  <c r="AN159" i="39" s="1"/>
  <c r="AO159" i="39" a="1"/>
  <c r="AO159" i="39" s="1"/>
  <c r="AO158" i="38" a="1"/>
  <c r="AO158" i="38" s="1"/>
  <c r="AN158" i="38" a="1"/>
  <c r="AN158" i="38" s="1"/>
  <c r="AM158" i="38" a="1"/>
  <c r="AM158" i="38" s="1"/>
  <c r="AD159" i="38"/>
  <c r="AE159" i="38" s="1"/>
  <c r="AF159" i="38" s="1"/>
  <c r="AG159" i="38" s="1"/>
  <c r="AH159" i="38" s="1"/>
  <c r="AL159" i="38"/>
  <c r="AI159" i="37"/>
  <c r="AO159" i="37" s="1" a="1"/>
  <c r="AO159" i="37" s="1"/>
  <c r="AC165" i="36"/>
  <c r="AL164" i="36"/>
  <c r="AM163" i="36" a="1"/>
  <c r="AM163" i="36" s="1"/>
  <c r="AN163" i="36" a="1"/>
  <c r="AN163" i="36" s="1"/>
  <c r="AI163" i="35"/>
  <c r="AN163" i="35" a="1"/>
  <c r="AN163" i="35" s="1"/>
  <c r="AI163" i="34"/>
  <c r="AM163" i="34" s="1" a="1"/>
  <c r="AM163" i="34" s="1"/>
  <c r="AO156" i="33" a="1"/>
  <c r="AO156" i="33" s="1"/>
  <c r="AM156" i="33" a="1"/>
  <c r="AM156" i="33" s="1"/>
  <c r="AN156" i="33" a="1"/>
  <c r="AN156" i="33" s="1"/>
  <c r="AD157" i="33"/>
  <c r="AE157" i="33" s="1"/>
  <c r="AF157" i="33" s="1"/>
  <c r="AG157" i="33" s="1"/>
  <c r="AH157" i="33" s="1"/>
  <c r="AL157" i="33"/>
  <c r="AC157" i="32"/>
  <c r="AL156" i="32"/>
  <c r="AM155" i="32" a="1"/>
  <c r="AM155" i="32" s="1"/>
  <c r="AN155" i="32" a="1"/>
  <c r="AN155" i="32" s="1"/>
  <c r="AL158" i="31"/>
  <c r="AC159" i="31"/>
  <c r="AM157" i="31" a="1"/>
  <c r="AM157" i="31" s="1"/>
  <c r="AO157" i="31" a="1"/>
  <c r="AO157" i="31" s="1"/>
  <c r="AC161" i="30"/>
  <c r="AL160" i="30"/>
  <c r="AM159" i="30" a="1"/>
  <c r="AM159" i="30" s="1"/>
  <c r="AN159" i="30" a="1"/>
  <c r="AN159" i="30" s="1"/>
  <c r="AO159" i="30" a="1"/>
  <c r="AO159" i="30" s="1"/>
  <c r="AI157" i="29"/>
  <c r="AN157" i="29" a="1"/>
  <c r="AN157" i="29" s="1"/>
  <c r="AL163" i="28"/>
  <c r="AD163" i="28"/>
  <c r="AE163" i="28" s="1"/>
  <c r="AF163" i="28" s="1"/>
  <c r="AG163" i="28" s="1"/>
  <c r="AH163" i="28" s="1"/>
  <c r="AN162" i="28" a="1"/>
  <c r="AN162" i="28" s="1"/>
  <c r="AM162" i="28" a="1"/>
  <c r="AM162" i="28" s="1"/>
  <c r="AO162" i="28" a="1"/>
  <c r="AO162" i="28" s="1"/>
  <c r="AC159" i="27"/>
  <c r="AL158" i="27"/>
  <c r="AO157" i="27" a="1"/>
  <c r="AO157" i="27" s="1"/>
  <c r="AL158" i="26"/>
  <c r="AC159" i="26"/>
  <c r="AM157" i="26" a="1"/>
  <c r="AM157" i="26" s="1"/>
  <c r="AN157" i="26" a="1"/>
  <c r="AN157" i="26" s="1"/>
  <c r="AO157" i="26" a="1"/>
  <c r="AO157" i="26" s="1"/>
  <c r="AL163" i="25"/>
  <c r="AD163" i="25"/>
  <c r="AE163" i="25" s="1"/>
  <c r="AF163" i="25" s="1"/>
  <c r="AG163" i="25" s="1"/>
  <c r="AH163" i="25" s="1"/>
  <c r="AO162" i="25" a="1"/>
  <c r="AO162" i="25" s="1"/>
  <c r="AN162" i="25" a="1"/>
  <c r="AN162" i="25" s="1"/>
  <c r="AM162" i="25" a="1"/>
  <c r="AM162" i="25" s="1"/>
  <c r="AI165" i="24"/>
  <c r="AM165" i="24" a="1"/>
  <c r="AM165" i="24" s="1"/>
  <c r="AL161" i="23"/>
  <c r="AD161" i="23"/>
  <c r="AE161" i="23" s="1"/>
  <c r="AF161" i="23" s="1"/>
  <c r="AG161" i="23" s="1"/>
  <c r="AH161" i="23" s="1"/>
  <c r="AM160" i="23" a="1"/>
  <c r="AM160" i="23" s="1"/>
  <c r="AO160" i="23" a="1"/>
  <c r="AO160" i="23" s="1"/>
  <c r="AN160" i="23" a="1"/>
  <c r="AN160" i="23" s="1"/>
  <c r="AO160" i="39" l="1" a="1"/>
  <c r="AO160" i="39" s="1"/>
  <c r="AM160" i="39" a="1"/>
  <c r="AM160" i="39" s="1"/>
  <c r="AN160" i="39" a="1"/>
  <c r="AN160" i="39" s="1"/>
  <c r="AD161" i="39"/>
  <c r="AE161" i="39" s="1"/>
  <c r="AF161" i="39" s="1"/>
  <c r="AG161" i="39" s="1"/>
  <c r="AH161" i="39" s="1"/>
  <c r="AL161" i="39"/>
  <c r="AI159" i="38"/>
  <c r="AC161" i="37"/>
  <c r="AL160" i="37"/>
  <c r="AM159" i="37" a="1"/>
  <c r="AM159" i="37" s="1"/>
  <c r="AN159" i="37" a="1"/>
  <c r="AN159" i="37" s="1"/>
  <c r="AM164" i="36" a="1"/>
  <c r="AM164" i="36" s="1"/>
  <c r="AO164" i="36" a="1"/>
  <c r="AO164" i="36" s="1"/>
  <c r="AN164" i="36" a="1"/>
  <c r="AN164" i="36" s="1"/>
  <c r="AL165" i="36"/>
  <c r="AD165" i="36"/>
  <c r="AE165" i="36" s="1"/>
  <c r="AF165" i="36" s="1"/>
  <c r="AG165" i="36" s="1"/>
  <c r="AH165" i="36" s="1"/>
  <c r="AL164" i="35"/>
  <c r="AC165" i="35"/>
  <c r="AM163" i="35" a="1"/>
  <c r="AM163" i="35" s="1"/>
  <c r="AO163" i="35" a="1"/>
  <c r="AO163" i="35" s="1"/>
  <c r="AL164" i="34"/>
  <c r="AC165" i="34"/>
  <c r="AN163" i="34" a="1"/>
  <c r="AN163" i="34" s="1"/>
  <c r="AO163" i="34" a="1"/>
  <c r="AO163" i="34" s="1"/>
  <c r="AI157" i="33"/>
  <c r="AN157" i="33" a="1"/>
  <c r="AN157" i="33" s="1"/>
  <c r="AN156" i="32" a="1"/>
  <c r="AN156" i="32" s="1"/>
  <c r="AO156" i="32" a="1"/>
  <c r="AO156" i="32" s="1"/>
  <c r="AM156" i="32" a="1"/>
  <c r="AM156" i="32" s="1"/>
  <c r="AD157" i="32"/>
  <c r="AE157" i="32" s="1"/>
  <c r="AF157" i="32" s="1"/>
  <c r="AG157" i="32" s="1"/>
  <c r="AH157" i="32" s="1"/>
  <c r="AL157" i="32"/>
  <c r="AD159" i="31"/>
  <c r="AE159" i="31" s="1"/>
  <c r="AF159" i="31" s="1"/>
  <c r="AG159" i="31" s="1"/>
  <c r="AH159" i="31" s="1"/>
  <c r="AL159" i="31"/>
  <c r="AN158" i="31" a="1"/>
  <c r="AN158" i="31" s="1"/>
  <c r="AM158" i="31" a="1"/>
  <c r="AM158" i="31" s="1"/>
  <c r="AO158" i="31" a="1"/>
  <c r="AO158" i="31" s="1"/>
  <c r="AN160" i="30" a="1"/>
  <c r="AN160" i="30" s="1"/>
  <c r="AO160" i="30" a="1"/>
  <c r="AO160" i="30" s="1"/>
  <c r="AM160" i="30" a="1"/>
  <c r="AM160" i="30" s="1"/>
  <c r="AL161" i="30"/>
  <c r="AD161" i="30"/>
  <c r="AE161" i="30" s="1"/>
  <c r="AF161" i="30" s="1"/>
  <c r="AG161" i="30" s="1"/>
  <c r="AH161" i="30" s="1"/>
  <c r="AL158" i="29"/>
  <c r="AC159" i="29"/>
  <c r="AO157" i="29" a="1"/>
  <c r="AO157" i="29" s="1"/>
  <c r="AM157" i="29" a="1"/>
  <c r="AM157" i="29" s="1"/>
  <c r="AI163" i="28"/>
  <c r="AN163" i="28" a="1"/>
  <c r="AN163" i="28" s="1"/>
  <c r="AO158" i="27" a="1"/>
  <c r="AO158" i="27" s="1"/>
  <c r="AN158" i="27" a="1"/>
  <c r="AN158" i="27" s="1"/>
  <c r="AM158" i="27" a="1"/>
  <c r="AM158" i="27" s="1"/>
  <c r="AL159" i="27"/>
  <c r="AD159" i="27"/>
  <c r="AE159" i="27" s="1"/>
  <c r="AF159" i="27" s="1"/>
  <c r="AG159" i="27" s="1"/>
  <c r="AH159" i="27" s="1"/>
  <c r="AD159" i="26"/>
  <c r="AE159" i="26" s="1"/>
  <c r="AF159" i="26" s="1"/>
  <c r="AG159" i="26" s="1"/>
  <c r="AH159" i="26" s="1"/>
  <c r="AL159" i="26"/>
  <c r="AN158" i="26" a="1"/>
  <c r="AN158" i="26" s="1"/>
  <c r="AO158" i="26" a="1"/>
  <c r="AO158" i="26" s="1"/>
  <c r="AM158" i="26" a="1"/>
  <c r="AM158" i="26" s="1"/>
  <c r="AI163" i="25"/>
  <c r="AN163" i="25" a="1"/>
  <c r="AN163" i="25" s="1"/>
  <c r="AM163" i="25" a="1"/>
  <c r="AM163" i="25" s="1"/>
  <c r="AC167" i="24"/>
  <c r="AL166" i="24"/>
  <c r="AO165" i="24" a="1"/>
  <c r="AO165" i="24" s="1"/>
  <c r="AN165" i="24" a="1"/>
  <c r="AN165" i="24" s="1"/>
  <c r="AI161" i="23"/>
  <c r="AM161" i="23" a="1"/>
  <c r="AM161" i="23" s="1"/>
  <c r="AN161" i="39" l="1" a="1"/>
  <c r="AN161" i="39" s="1"/>
  <c r="AI161" i="39"/>
  <c r="AL160" i="38"/>
  <c r="AC161" i="38"/>
  <c r="AN159" i="38" a="1"/>
  <c r="AN159" i="38" s="1"/>
  <c r="AO159" i="38" a="1"/>
  <c r="AO159" i="38" s="1"/>
  <c r="AM159" i="38" a="1"/>
  <c r="AM159" i="38" s="1"/>
  <c r="AO160" i="37" a="1"/>
  <c r="AO160" i="37" s="1"/>
  <c r="AM160" i="37" a="1"/>
  <c r="AM160" i="37" s="1"/>
  <c r="AN160" i="37" a="1"/>
  <c r="AN160" i="37" s="1"/>
  <c r="AD161" i="37"/>
  <c r="AE161" i="37" s="1"/>
  <c r="AF161" i="37" s="1"/>
  <c r="AG161" i="37" s="1"/>
  <c r="AH161" i="37" s="1"/>
  <c r="AL161" i="37"/>
  <c r="AI165" i="36"/>
  <c r="AN165" i="36" a="1"/>
  <c r="AN165" i="36" s="1"/>
  <c r="AO165" i="36" a="1"/>
  <c r="AO165" i="36" s="1"/>
  <c r="AL165" i="35"/>
  <c r="AD165" i="35"/>
  <c r="AE165" i="35" s="1"/>
  <c r="AF165" i="35" s="1"/>
  <c r="AG165" i="35" s="1"/>
  <c r="AH165" i="35" s="1"/>
  <c r="AM164" i="35" a="1"/>
  <c r="AM164" i="35" s="1"/>
  <c r="AO164" i="35" a="1"/>
  <c r="AO164" i="35" s="1"/>
  <c r="AN164" i="35" a="1"/>
  <c r="AN164" i="35" s="1"/>
  <c r="AL165" i="34"/>
  <c r="AD165" i="34"/>
  <c r="AE165" i="34" s="1"/>
  <c r="AF165" i="34" s="1"/>
  <c r="AG165" i="34" s="1"/>
  <c r="AH165" i="34" s="1"/>
  <c r="AM164" i="34" a="1"/>
  <c r="AM164" i="34" s="1"/>
  <c r="AO164" i="34" a="1"/>
  <c r="AO164" i="34" s="1"/>
  <c r="AN164" i="34" a="1"/>
  <c r="AN164" i="34" s="1"/>
  <c r="AC159" i="33"/>
  <c r="AL158" i="33"/>
  <c r="AM157" i="33" a="1"/>
  <c r="AM157" i="33" s="1"/>
  <c r="AO157" i="33" a="1"/>
  <c r="AO157" i="33" s="1"/>
  <c r="AI157" i="32"/>
  <c r="AI159" i="31"/>
  <c r="AI161" i="30"/>
  <c r="AM161" i="30" a="1"/>
  <c r="AM161" i="30" s="1"/>
  <c r="AO161" i="30" a="1"/>
  <c r="AO161" i="30" s="1"/>
  <c r="AD159" i="29"/>
  <c r="AE159" i="29" s="1"/>
  <c r="AF159" i="29" s="1"/>
  <c r="AG159" i="29" s="1"/>
  <c r="AH159" i="29" s="1"/>
  <c r="AL159" i="29"/>
  <c r="AO158" i="29" a="1"/>
  <c r="AO158" i="29" s="1"/>
  <c r="AN158" i="29" a="1"/>
  <c r="AN158" i="29" s="1"/>
  <c r="AM158" i="29" a="1"/>
  <c r="AM158" i="29" s="1"/>
  <c r="AC165" i="28"/>
  <c r="AL164" i="28"/>
  <c r="AM163" i="28" a="1"/>
  <c r="AM163" i="28" s="1"/>
  <c r="AO163" i="28" a="1"/>
  <c r="AO163" i="28" s="1"/>
  <c r="AI159" i="27"/>
  <c r="AI159" i="26"/>
  <c r="AL164" i="25"/>
  <c r="AC165" i="25"/>
  <c r="AO163" i="25" a="1"/>
  <c r="AO163" i="25" s="1"/>
  <c r="AO166" i="24" a="1"/>
  <c r="AO166" i="24" s="1"/>
  <c r="AN166" i="24" a="1"/>
  <c r="AN166" i="24" s="1"/>
  <c r="AM166" i="24" a="1"/>
  <c r="AM166" i="24" s="1"/>
  <c r="AL167" i="24"/>
  <c r="AD167" i="24"/>
  <c r="AE167" i="24" s="1"/>
  <c r="AF167" i="24" s="1"/>
  <c r="AG167" i="24" s="1"/>
  <c r="AH167" i="24" s="1"/>
  <c r="AL162" i="23"/>
  <c r="AC163" i="23"/>
  <c r="AN161" i="23" a="1"/>
  <c r="AN161" i="23" s="1"/>
  <c r="AO161" i="23" a="1"/>
  <c r="AO161" i="23" s="1"/>
  <c r="AL162" i="39" l="1"/>
  <c r="AC163" i="39"/>
  <c r="AM161" i="39" a="1"/>
  <c r="AM161" i="39" s="1"/>
  <c r="AO161" i="39" a="1"/>
  <c r="AO161" i="39" s="1"/>
  <c r="AD161" i="38"/>
  <c r="AE161" i="38" s="1"/>
  <c r="AF161" i="38" s="1"/>
  <c r="AG161" i="38" s="1"/>
  <c r="AH161" i="38" s="1"/>
  <c r="AL161" i="38"/>
  <c r="AO160" i="38" a="1"/>
  <c r="AO160" i="38" s="1"/>
  <c r="AN160" i="38" a="1"/>
  <c r="AN160" i="38" s="1"/>
  <c r="AM160" i="38" a="1"/>
  <c r="AM160" i="38" s="1"/>
  <c r="AI161" i="37"/>
  <c r="AC167" i="36"/>
  <c r="AL166" i="36"/>
  <c r="AM165" i="36" a="1"/>
  <c r="AM165" i="36" s="1"/>
  <c r="AI165" i="35"/>
  <c r="AI165" i="34"/>
  <c r="AN165" i="34" a="1"/>
  <c r="AN165" i="34" s="1"/>
  <c r="AM158" i="33" a="1"/>
  <c r="AM158" i="33" s="1"/>
  <c r="AN158" i="33" a="1"/>
  <c r="AN158" i="33" s="1"/>
  <c r="AO158" i="33" a="1"/>
  <c r="AO158" i="33" s="1"/>
  <c r="AD159" i="33"/>
  <c r="AE159" i="33" s="1"/>
  <c r="AF159" i="33" s="1"/>
  <c r="AG159" i="33" s="1"/>
  <c r="AH159" i="33" s="1"/>
  <c r="AL159" i="33"/>
  <c r="AC159" i="32"/>
  <c r="AL158" i="32"/>
  <c r="AO157" i="32" a="1"/>
  <c r="AO157" i="32" s="1"/>
  <c r="AM157" i="32" a="1"/>
  <c r="AM157" i="32" s="1"/>
  <c r="AN157" i="32" a="1"/>
  <c r="AN157" i="32" s="1"/>
  <c r="AL160" i="31"/>
  <c r="AC161" i="31"/>
  <c r="AO159" i="31" a="1"/>
  <c r="AO159" i="31" s="1"/>
  <c r="AN159" i="31" a="1"/>
  <c r="AN159" i="31" s="1"/>
  <c r="AM159" i="31" a="1"/>
  <c r="AM159" i="31" s="1"/>
  <c r="AC163" i="30"/>
  <c r="AL162" i="30"/>
  <c r="AN161" i="30" a="1"/>
  <c r="AN161" i="30" s="1"/>
  <c r="AI159" i="29"/>
  <c r="AO159" i="29" s="1" a="1"/>
  <c r="AO159" i="29" s="1"/>
  <c r="AO164" i="28" a="1"/>
  <c r="AO164" i="28" s="1"/>
  <c r="AM164" i="28" a="1"/>
  <c r="AM164" i="28" s="1"/>
  <c r="AN164" i="28" a="1"/>
  <c r="AN164" i="28" s="1"/>
  <c r="AL165" i="28"/>
  <c r="AD165" i="28"/>
  <c r="AE165" i="28" s="1"/>
  <c r="AF165" i="28" s="1"/>
  <c r="AG165" i="28" s="1"/>
  <c r="AH165" i="28" s="1"/>
  <c r="AC161" i="27"/>
  <c r="AL160" i="27"/>
  <c r="AO159" i="27" a="1"/>
  <c r="AO159" i="27" s="1"/>
  <c r="AN159" i="27" a="1"/>
  <c r="AN159" i="27" s="1"/>
  <c r="AM159" i="27" a="1"/>
  <c r="AM159" i="27" s="1"/>
  <c r="AC161" i="26"/>
  <c r="AL160" i="26"/>
  <c r="AM159" i="26" a="1"/>
  <c r="AM159" i="26" s="1"/>
  <c r="AN159" i="26" a="1"/>
  <c r="AN159" i="26" s="1"/>
  <c r="AO159" i="26" a="1"/>
  <c r="AO159" i="26" s="1"/>
  <c r="AD165" i="25"/>
  <c r="AE165" i="25" s="1"/>
  <c r="AF165" i="25" s="1"/>
  <c r="AG165" i="25" s="1"/>
  <c r="AH165" i="25" s="1"/>
  <c r="AL165" i="25"/>
  <c r="AO164" i="25" a="1"/>
  <c r="AO164" i="25" s="1"/>
  <c r="AM164" i="25" a="1"/>
  <c r="AM164" i="25" s="1"/>
  <c r="AN164" i="25" a="1"/>
  <c r="AN164" i="25" s="1"/>
  <c r="AI167" i="24"/>
  <c r="AN167" i="24" a="1"/>
  <c r="AN167" i="24" s="1"/>
  <c r="AM167" i="24" a="1"/>
  <c r="AM167" i="24" s="1"/>
  <c r="AO167" i="24" a="1"/>
  <c r="AO167" i="24" s="1"/>
  <c r="AL163" i="23"/>
  <c r="AD163" i="23"/>
  <c r="AE163" i="23" s="1"/>
  <c r="AF163" i="23" s="1"/>
  <c r="AG163" i="23" s="1"/>
  <c r="AH163" i="23" s="1"/>
  <c r="AN162" i="23" a="1"/>
  <c r="AN162" i="23" s="1"/>
  <c r="AO162" i="23" a="1"/>
  <c r="AO162" i="23" s="1"/>
  <c r="AM162" i="23" a="1"/>
  <c r="AM162" i="23" s="1"/>
  <c r="AL163" i="39" l="1"/>
  <c r="AD163" i="39"/>
  <c r="AE163" i="39" s="1"/>
  <c r="AF163" i="39" s="1"/>
  <c r="AG163" i="39" s="1"/>
  <c r="AH163" i="39" s="1"/>
  <c r="AN162" i="39" a="1"/>
  <c r="AN162" i="39" s="1"/>
  <c r="AM162" i="39" a="1"/>
  <c r="AM162" i="39" s="1"/>
  <c r="AO162" i="39" a="1"/>
  <c r="AO162" i="39" s="1"/>
  <c r="AI161" i="38"/>
  <c r="AL162" i="37"/>
  <c r="AC163" i="37"/>
  <c r="AN161" i="37" a="1"/>
  <c r="AN161" i="37" s="1"/>
  <c r="AM161" i="37" a="1"/>
  <c r="AM161" i="37" s="1"/>
  <c r="AO161" i="37" a="1"/>
  <c r="AO161" i="37" s="1"/>
  <c r="AO166" i="36" a="1"/>
  <c r="AO166" i="36" s="1"/>
  <c r="AM166" i="36" a="1"/>
  <c r="AM166" i="36" s="1"/>
  <c r="AN166" i="36" a="1"/>
  <c r="AN166" i="36" s="1"/>
  <c r="AL167" i="36"/>
  <c r="AD167" i="36"/>
  <c r="AE167" i="36" s="1"/>
  <c r="AF167" i="36" s="1"/>
  <c r="AG167" i="36" s="1"/>
  <c r="AH167" i="36" s="1"/>
  <c r="AL166" i="35"/>
  <c r="AC167" i="35"/>
  <c r="AO165" i="35" a="1"/>
  <c r="AO165" i="35" s="1"/>
  <c r="AN165" i="35" a="1"/>
  <c r="AN165" i="35" s="1"/>
  <c r="AM165" i="35" a="1"/>
  <c r="AM165" i="35" s="1"/>
  <c r="AC167" i="34"/>
  <c r="AL166" i="34"/>
  <c r="AM165" i="34" a="1"/>
  <c r="AM165" i="34" s="1"/>
  <c r="AO165" i="34" a="1"/>
  <c r="AO165" i="34" s="1"/>
  <c r="AI159" i="33"/>
  <c r="AN159" i="33" a="1"/>
  <c r="AN159" i="33" s="1"/>
  <c r="AM158" i="32" a="1"/>
  <c r="AM158" i="32" s="1"/>
  <c r="AN158" i="32" a="1"/>
  <c r="AN158" i="32" s="1"/>
  <c r="AO158" i="32" a="1"/>
  <c r="AO158" i="32" s="1"/>
  <c r="AD159" i="32"/>
  <c r="AE159" i="32" s="1"/>
  <c r="AF159" i="32" s="1"/>
  <c r="AG159" i="32" s="1"/>
  <c r="AH159" i="32" s="1"/>
  <c r="AL159" i="32"/>
  <c r="AL161" i="31"/>
  <c r="AD161" i="31"/>
  <c r="AE161" i="31" s="1"/>
  <c r="AF161" i="31" s="1"/>
  <c r="AG161" i="31" s="1"/>
  <c r="AH161" i="31" s="1"/>
  <c r="AO160" i="31" a="1"/>
  <c r="AO160" i="31" s="1"/>
  <c r="AM160" i="31" a="1"/>
  <c r="AM160" i="31" s="1"/>
  <c r="AN160" i="31" a="1"/>
  <c r="AN160" i="31" s="1"/>
  <c r="AM162" i="30" a="1"/>
  <c r="AM162" i="30" s="1"/>
  <c r="AO162" i="30" a="1"/>
  <c r="AO162" i="30" s="1"/>
  <c r="AN162" i="30" a="1"/>
  <c r="AN162" i="30" s="1"/>
  <c r="AL163" i="30"/>
  <c r="AD163" i="30"/>
  <c r="AE163" i="30" s="1"/>
  <c r="AF163" i="30" s="1"/>
  <c r="AG163" i="30" s="1"/>
  <c r="AH163" i="30" s="1"/>
  <c r="AM159" i="29" a="1"/>
  <c r="AM159" i="29" s="1"/>
  <c r="AL160" i="29"/>
  <c r="AC161" i="29"/>
  <c r="AN159" i="29" a="1"/>
  <c r="AN159" i="29" s="1"/>
  <c r="AI165" i="28"/>
  <c r="AO160" i="27" a="1"/>
  <c r="AO160" i="27" s="1"/>
  <c r="AN160" i="27" a="1"/>
  <c r="AN160" i="27" s="1"/>
  <c r="AM160" i="27" a="1"/>
  <c r="AM160" i="27" s="1"/>
  <c r="AL161" i="27"/>
  <c r="AD161" i="27"/>
  <c r="AE161" i="27" s="1"/>
  <c r="AF161" i="27" s="1"/>
  <c r="AG161" i="27" s="1"/>
  <c r="AH161" i="27" s="1"/>
  <c r="AO160" i="26" a="1"/>
  <c r="AO160" i="26" s="1"/>
  <c r="AM160" i="26" a="1"/>
  <c r="AM160" i="26" s="1"/>
  <c r="AN160" i="26" a="1"/>
  <c r="AN160" i="26" s="1"/>
  <c r="AL161" i="26"/>
  <c r="AD161" i="26"/>
  <c r="AE161" i="26" s="1"/>
  <c r="AF161" i="26" s="1"/>
  <c r="AG161" i="26" s="1"/>
  <c r="AH161" i="26" s="1"/>
  <c r="AI165" i="25"/>
  <c r="AN165" i="25" a="1"/>
  <c r="AN165" i="25" s="1"/>
  <c r="AC169" i="24"/>
  <c r="AL168" i="24"/>
  <c r="AN163" i="23" a="1"/>
  <c r="AN163" i="23" s="1"/>
  <c r="AI163" i="23"/>
  <c r="AI163" i="39" l="1"/>
  <c r="AN163" i="39" a="1"/>
  <c r="AN163" i="39" s="1"/>
  <c r="AM163" i="39" a="1"/>
  <c r="AM163" i="39" s="1"/>
  <c r="AO163" i="39" a="1"/>
  <c r="AO163" i="39" s="1"/>
  <c r="AC163" i="38"/>
  <c r="AL162" i="38"/>
  <c r="AN161" i="38" a="1"/>
  <c r="AN161" i="38" s="1"/>
  <c r="AO161" i="38" a="1"/>
  <c r="AO161" i="38" s="1"/>
  <c r="AM161" i="38" a="1"/>
  <c r="AM161" i="38" s="1"/>
  <c r="AL163" i="37"/>
  <c r="AD163" i="37"/>
  <c r="AE163" i="37" s="1"/>
  <c r="AF163" i="37" s="1"/>
  <c r="AG163" i="37" s="1"/>
  <c r="AH163" i="37" s="1"/>
  <c r="AN162" i="37" a="1"/>
  <c r="AN162" i="37" s="1"/>
  <c r="AO162" i="37" a="1"/>
  <c r="AO162" i="37" s="1"/>
  <c r="AM162" i="37" a="1"/>
  <c r="AM162" i="37" s="1"/>
  <c r="AI167" i="36"/>
  <c r="AN167" i="36" a="1"/>
  <c r="AN167" i="36" s="1"/>
  <c r="AO167" i="36" a="1"/>
  <c r="AO167" i="36" s="1"/>
  <c r="AL167" i="35"/>
  <c r="AD167" i="35"/>
  <c r="AE167" i="35" s="1"/>
  <c r="AF167" i="35" s="1"/>
  <c r="AG167" i="35" s="1"/>
  <c r="AH167" i="35" s="1"/>
  <c r="AM166" i="35" a="1"/>
  <c r="AM166" i="35" s="1"/>
  <c r="AO166" i="35" a="1"/>
  <c r="AO166" i="35" s="1"/>
  <c r="AN166" i="35" a="1"/>
  <c r="AN166" i="35" s="1"/>
  <c r="AO166" i="34" a="1"/>
  <c r="AO166" i="34" s="1"/>
  <c r="AN166" i="34" a="1"/>
  <c r="AN166" i="34" s="1"/>
  <c r="AM166" i="34" a="1"/>
  <c r="AM166" i="34" s="1"/>
  <c r="AD167" i="34"/>
  <c r="AE167" i="34" s="1"/>
  <c r="AF167" i="34" s="1"/>
  <c r="AG167" i="34" s="1"/>
  <c r="AH167" i="34" s="1"/>
  <c r="AL167" i="34"/>
  <c r="AC161" i="33"/>
  <c r="AL160" i="33"/>
  <c r="AM159" i="33" a="1"/>
  <c r="AM159" i="33" s="1"/>
  <c r="AO159" i="33" a="1"/>
  <c r="AO159" i="33" s="1"/>
  <c r="AN159" i="32" a="1"/>
  <c r="AN159" i="32" s="1"/>
  <c r="AI159" i="32"/>
  <c r="AI161" i="31"/>
  <c r="AN161" i="31" a="1"/>
  <c r="AN161" i="31" s="1"/>
  <c r="AI163" i="30"/>
  <c r="AN163" i="30" a="1"/>
  <c r="AN163" i="30" s="1"/>
  <c r="AL161" i="29"/>
  <c r="AD161" i="29"/>
  <c r="AE161" i="29" s="1"/>
  <c r="AF161" i="29" s="1"/>
  <c r="AG161" i="29" s="1"/>
  <c r="AH161" i="29" s="1"/>
  <c r="AM160" i="29" a="1"/>
  <c r="AM160" i="29" s="1"/>
  <c r="AO160" i="29" a="1"/>
  <c r="AO160" i="29" s="1"/>
  <c r="AN160" i="29" a="1"/>
  <c r="AN160" i="29" s="1"/>
  <c r="AL166" i="28"/>
  <c r="AC167" i="28"/>
  <c r="AN165" i="28" a="1"/>
  <c r="AN165" i="28" s="1"/>
  <c r="AM165" i="28" a="1"/>
  <c r="AM165" i="28" s="1"/>
  <c r="AO165" i="28" a="1"/>
  <c r="AO165" i="28" s="1"/>
  <c r="AI161" i="27"/>
  <c r="AO161" i="27" s="1" a="1"/>
  <c r="AO161" i="27" s="1"/>
  <c r="AI161" i="26"/>
  <c r="AM161" i="26" a="1"/>
  <c r="AM161" i="26" s="1"/>
  <c r="AL166" i="25"/>
  <c r="AC167" i="25"/>
  <c r="AM165" i="25" a="1"/>
  <c r="AM165" i="25" s="1"/>
  <c r="AO165" i="25" a="1"/>
  <c r="AO165" i="25" s="1"/>
  <c r="AO168" i="24" a="1"/>
  <c r="AO168" i="24" s="1"/>
  <c r="AN168" i="24" a="1"/>
  <c r="AN168" i="24" s="1"/>
  <c r="AM168" i="24" a="1"/>
  <c r="AM168" i="24" s="1"/>
  <c r="AL169" i="24"/>
  <c r="AD169" i="24"/>
  <c r="AE169" i="24" s="1"/>
  <c r="AF169" i="24" s="1"/>
  <c r="AG169" i="24" s="1"/>
  <c r="AH169" i="24" s="1"/>
  <c r="AL164" i="23"/>
  <c r="AC165" i="23"/>
  <c r="AO163" i="23" a="1"/>
  <c r="AO163" i="23" s="1"/>
  <c r="AM163" i="23" a="1"/>
  <c r="AM163" i="23" s="1"/>
  <c r="AC165" i="39" l="1"/>
  <c r="AL164" i="39"/>
  <c r="AN162" i="38" a="1"/>
  <c r="AN162" i="38" s="1"/>
  <c r="AM162" i="38" a="1"/>
  <c r="AM162" i="38" s="1"/>
  <c r="AO162" i="38" a="1"/>
  <c r="AO162" i="38" s="1"/>
  <c r="AD163" i="38"/>
  <c r="AE163" i="38" s="1"/>
  <c r="AF163" i="38" s="1"/>
  <c r="AG163" i="38" s="1"/>
  <c r="AH163" i="38" s="1"/>
  <c r="AL163" i="38"/>
  <c r="AI163" i="37"/>
  <c r="AL168" i="36"/>
  <c r="AC169" i="36"/>
  <c r="AM167" i="36" a="1"/>
  <c r="AM167" i="36" s="1"/>
  <c r="AI167" i="35"/>
  <c r="AN167" i="35" a="1"/>
  <c r="AN167" i="35" s="1"/>
  <c r="AM167" i="35" a="1"/>
  <c r="AM167" i="35" s="1"/>
  <c r="AI167" i="34"/>
  <c r="AN167" i="34" a="1"/>
  <c r="AN167" i="34" s="1"/>
  <c r="AM160" i="33" a="1"/>
  <c r="AM160" i="33" s="1"/>
  <c r="AN160" i="33" a="1"/>
  <c r="AN160" i="33" s="1"/>
  <c r="AO160" i="33" a="1"/>
  <c r="AO160" i="33" s="1"/>
  <c r="AL161" i="33"/>
  <c r="AD161" i="33"/>
  <c r="AE161" i="33" s="1"/>
  <c r="AF161" i="33" s="1"/>
  <c r="AG161" i="33" s="1"/>
  <c r="AH161" i="33" s="1"/>
  <c r="AC161" i="32"/>
  <c r="AL160" i="32"/>
  <c r="AO159" i="32" a="1"/>
  <c r="AO159" i="32" s="1"/>
  <c r="AM159" i="32" a="1"/>
  <c r="AM159" i="32" s="1"/>
  <c r="AC163" i="31"/>
  <c r="AL162" i="31"/>
  <c r="AO161" i="31" a="1"/>
  <c r="AO161" i="31" s="1"/>
  <c r="AM161" i="31" a="1"/>
  <c r="AM161" i="31" s="1"/>
  <c r="AL164" i="30"/>
  <c r="AC165" i="30"/>
  <c r="AO163" i="30" a="1"/>
  <c r="AO163" i="30" s="1"/>
  <c r="AM163" i="30" a="1"/>
  <c r="AM163" i="30" s="1"/>
  <c r="AI161" i="29"/>
  <c r="AN161" i="29" a="1"/>
  <c r="AN161" i="29" s="1"/>
  <c r="AM161" i="29" a="1"/>
  <c r="AM161" i="29" s="1"/>
  <c r="AO161" i="29" a="1"/>
  <c r="AO161" i="29" s="1"/>
  <c r="AL167" i="28"/>
  <c r="AD167" i="28"/>
  <c r="AE167" i="28" s="1"/>
  <c r="AF167" i="28" s="1"/>
  <c r="AG167" i="28" s="1"/>
  <c r="AH167" i="28" s="1"/>
  <c r="AN166" i="28" a="1"/>
  <c r="AN166" i="28" s="1"/>
  <c r="AO166" i="28" a="1"/>
  <c r="AO166" i="28" s="1"/>
  <c r="AM166" i="28" a="1"/>
  <c r="AM166" i="28" s="1"/>
  <c r="AN161" i="27" a="1"/>
  <c r="AN161" i="27" s="1"/>
  <c r="AL162" i="27"/>
  <c r="AC163" i="27"/>
  <c r="AM161" i="27" a="1"/>
  <c r="AM161" i="27" s="1"/>
  <c r="AL162" i="26"/>
  <c r="AC163" i="26"/>
  <c r="AN161" i="26" a="1"/>
  <c r="AN161" i="26" s="1"/>
  <c r="AO161" i="26" a="1"/>
  <c r="AO161" i="26" s="1"/>
  <c r="AD167" i="25"/>
  <c r="AE167" i="25" s="1"/>
  <c r="AF167" i="25" s="1"/>
  <c r="AG167" i="25" s="1"/>
  <c r="AH167" i="25" s="1"/>
  <c r="AL167" i="25"/>
  <c r="AN166" i="25" a="1"/>
  <c r="AN166" i="25" s="1"/>
  <c r="AO166" i="25" a="1"/>
  <c r="AO166" i="25" s="1"/>
  <c r="AM166" i="25" a="1"/>
  <c r="AM166" i="25" s="1"/>
  <c r="AI169" i="24"/>
  <c r="AM169" i="24" a="1"/>
  <c r="AM169" i="24" s="1"/>
  <c r="AL165" i="23"/>
  <c r="AD165" i="23"/>
  <c r="AE165" i="23" s="1"/>
  <c r="AF165" i="23" s="1"/>
  <c r="AG165" i="23" s="1"/>
  <c r="AH165" i="23" s="1"/>
  <c r="AO164" i="23" a="1"/>
  <c r="AO164" i="23" s="1"/>
  <c r="AN164" i="23" a="1"/>
  <c r="AN164" i="23" s="1"/>
  <c r="AM164" i="23" a="1"/>
  <c r="AM164" i="23" s="1"/>
  <c r="AM164" i="39" l="1" a="1"/>
  <c r="AM164" i="39" s="1"/>
  <c r="AN164" i="39" a="1"/>
  <c r="AN164" i="39" s="1"/>
  <c r="AO164" i="39" a="1"/>
  <c r="AO164" i="39" s="1"/>
  <c r="AL165" i="39"/>
  <c r="AD165" i="39"/>
  <c r="AE165" i="39" s="1"/>
  <c r="AF165" i="39" s="1"/>
  <c r="AG165" i="39" s="1"/>
  <c r="AH165" i="39" s="1"/>
  <c r="AI163" i="38"/>
  <c r="AC165" i="37"/>
  <c r="AL164" i="37"/>
  <c r="AN163" i="37" a="1"/>
  <c r="AN163" i="37" s="1"/>
  <c r="AO163" i="37" a="1"/>
  <c r="AO163" i="37" s="1"/>
  <c r="AM163" i="37" a="1"/>
  <c r="AM163" i="37" s="1"/>
  <c r="AL169" i="36"/>
  <c r="AD169" i="36"/>
  <c r="AE169" i="36" s="1"/>
  <c r="AF169" i="36" s="1"/>
  <c r="AG169" i="36" s="1"/>
  <c r="AH169" i="36" s="1"/>
  <c r="AM168" i="36" a="1"/>
  <c r="AM168" i="36" s="1"/>
  <c r="AO168" i="36" a="1"/>
  <c r="AO168" i="36" s="1"/>
  <c r="AN168" i="36" a="1"/>
  <c r="AN168" i="36" s="1"/>
  <c r="AC169" i="35"/>
  <c r="AL168" i="35"/>
  <c r="AO167" i="35" a="1"/>
  <c r="AO167" i="35" s="1"/>
  <c r="AL168" i="34"/>
  <c r="AC169" i="34"/>
  <c r="AM167" i="34" a="1"/>
  <c r="AM167" i="34" s="1"/>
  <c r="AO167" i="34" a="1"/>
  <c r="AO167" i="34" s="1"/>
  <c r="AI161" i="33"/>
  <c r="AO160" i="32" a="1"/>
  <c r="AO160" i="32" s="1"/>
  <c r="AN160" i="32" a="1"/>
  <c r="AN160" i="32" s="1"/>
  <c r="AM160" i="32" a="1"/>
  <c r="AM160" i="32" s="1"/>
  <c r="AL161" i="32"/>
  <c r="AD161" i="32"/>
  <c r="AE161" i="32" s="1"/>
  <c r="AF161" i="32" s="1"/>
  <c r="AG161" i="32" s="1"/>
  <c r="AH161" i="32" s="1"/>
  <c r="AM162" i="31" a="1"/>
  <c r="AM162" i="31" s="1"/>
  <c r="AN162" i="31" a="1"/>
  <c r="AN162" i="31" s="1"/>
  <c r="AO162" i="31" a="1"/>
  <c r="AO162" i="31" s="1"/>
  <c r="AL163" i="31"/>
  <c r="AD163" i="31"/>
  <c r="AE163" i="31" s="1"/>
  <c r="AF163" i="31" s="1"/>
  <c r="AG163" i="31" s="1"/>
  <c r="AH163" i="31" s="1"/>
  <c r="AL165" i="30"/>
  <c r="AD165" i="30"/>
  <c r="AE165" i="30" s="1"/>
  <c r="AF165" i="30" s="1"/>
  <c r="AG165" i="30" s="1"/>
  <c r="AH165" i="30" s="1"/>
  <c r="AM164" i="30" a="1"/>
  <c r="AM164" i="30" s="1"/>
  <c r="AO164" i="30" a="1"/>
  <c r="AO164" i="30" s="1"/>
  <c r="AN164" i="30" a="1"/>
  <c r="AN164" i="30" s="1"/>
  <c r="AL162" i="29"/>
  <c r="AC163" i="29"/>
  <c r="AI167" i="28"/>
  <c r="AN167" i="28" a="1"/>
  <c r="AN167" i="28" s="1"/>
  <c r="AM167" i="28" a="1"/>
  <c r="AM167" i="28" s="1"/>
  <c r="AD163" i="27"/>
  <c r="AE163" i="27" s="1"/>
  <c r="AF163" i="27" s="1"/>
  <c r="AG163" i="27" s="1"/>
  <c r="AH163" i="27" s="1"/>
  <c r="AL163" i="27"/>
  <c r="AN162" i="27" a="1"/>
  <c r="AN162" i="27" s="1"/>
  <c r="AM162" i="27" a="1"/>
  <c r="AM162" i="27" s="1"/>
  <c r="AO162" i="27" a="1"/>
  <c r="AO162" i="27" s="1"/>
  <c r="AL163" i="26"/>
  <c r="AD163" i="26"/>
  <c r="AE163" i="26" s="1"/>
  <c r="AF163" i="26" s="1"/>
  <c r="AG163" i="26" s="1"/>
  <c r="AH163" i="26" s="1"/>
  <c r="AO162" i="26" a="1"/>
  <c r="AO162" i="26" s="1"/>
  <c r="AN162" i="26" a="1"/>
  <c r="AN162" i="26" s="1"/>
  <c r="AM162" i="26" a="1"/>
  <c r="AM162" i="26" s="1"/>
  <c r="AI167" i="25"/>
  <c r="AN167" i="25" a="1"/>
  <c r="AN167" i="25" s="1"/>
  <c r="AL170" i="24"/>
  <c r="AC171" i="24"/>
  <c r="AN169" i="24" a="1"/>
  <c r="AN169" i="24" s="1"/>
  <c r="AO169" i="24" a="1"/>
  <c r="AO169" i="24" s="1"/>
  <c r="AI165" i="23"/>
  <c r="AN165" i="23" a="1"/>
  <c r="AN165" i="23" s="1"/>
  <c r="AM165" i="39" l="1" a="1"/>
  <c r="AM165" i="39" s="1"/>
  <c r="AI165" i="39"/>
  <c r="AN165" i="39" a="1"/>
  <c r="AN165" i="39" s="1"/>
  <c r="AO165" i="39" a="1"/>
  <c r="AO165" i="39" s="1"/>
  <c r="AL164" i="38"/>
  <c r="AC165" i="38"/>
  <c r="AN163" i="38" a="1"/>
  <c r="AN163" i="38" s="1"/>
  <c r="AM163" i="38" a="1"/>
  <c r="AM163" i="38" s="1"/>
  <c r="AO163" i="38" a="1"/>
  <c r="AO163" i="38" s="1"/>
  <c r="AO164" i="37" a="1"/>
  <c r="AO164" i="37" s="1"/>
  <c r="AM164" i="37" a="1"/>
  <c r="AM164" i="37" s="1"/>
  <c r="AN164" i="37" a="1"/>
  <c r="AN164" i="37" s="1"/>
  <c r="AL165" i="37"/>
  <c r="AD165" i="37"/>
  <c r="AE165" i="37" s="1"/>
  <c r="AF165" i="37" s="1"/>
  <c r="AG165" i="37" s="1"/>
  <c r="AH165" i="37" s="1"/>
  <c r="AI169" i="36"/>
  <c r="AM169" i="36" a="1"/>
  <c r="AM169" i="36" s="1"/>
  <c r="AO169" i="36" a="1"/>
  <c r="AO169" i="36" s="1"/>
  <c r="AO168" i="35" a="1"/>
  <c r="AO168" i="35" s="1"/>
  <c r="AN168" i="35" a="1"/>
  <c r="AN168" i="35" s="1"/>
  <c r="AM168" i="35" a="1"/>
  <c r="AM168" i="35" s="1"/>
  <c r="AL169" i="35"/>
  <c r="AD169" i="35"/>
  <c r="AE169" i="35" s="1"/>
  <c r="AF169" i="35" s="1"/>
  <c r="AG169" i="35" s="1"/>
  <c r="AH169" i="35" s="1"/>
  <c r="AL169" i="34"/>
  <c r="AD169" i="34"/>
  <c r="AE169" i="34" s="1"/>
  <c r="AF169" i="34" s="1"/>
  <c r="AG169" i="34" s="1"/>
  <c r="AH169" i="34" s="1"/>
  <c r="AO168" i="34" a="1"/>
  <c r="AO168" i="34" s="1"/>
  <c r="AM168" i="34" a="1"/>
  <c r="AM168" i="34" s="1"/>
  <c r="AN168" i="34" a="1"/>
  <c r="AN168" i="34" s="1"/>
  <c r="AC163" i="33"/>
  <c r="AL162" i="33"/>
  <c r="AO161" i="33" a="1"/>
  <c r="AO161" i="33" s="1"/>
  <c r="AN161" i="33" a="1"/>
  <c r="AN161" i="33" s="1"/>
  <c r="AM161" i="33" a="1"/>
  <c r="AM161" i="33" s="1"/>
  <c r="AI161" i="32"/>
  <c r="AM161" i="32" a="1"/>
  <c r="AM161" i="32" s="1"/>
  <c r="AO161" i="32" a="1"/>
  <c r="AO161" i="32" s="1"/>
  <c r="AI163" i="31"/>
  <c r="AN163" i="31" a="1"/>
  <c r="AN163" i="31" s="1"/>
  <c r="AI165" i="30"/>
  <c r="AM165" i="30" a="1"/>
  <c r="AM165" i="30" s="1"/>
  <c r="AL163" i="29"/>
  <c r="AD163" i="29"/>
  <c r="AE163" i="29" s="1"/>
  <c r="AF163" i="29" s="1"/>
  <c r="AG163" i="29" s="1"/>
  <c r="AH163" i="29" s="1"/>
  <c r="AO162" i="29" a="1"/>
  <c r="AO162" i="29" s="1"/>
  <c r="AN162" i="29" a="1"/>
  <c r="AN162" i="29" s="1"/>
  <c r="AM162" i="29" a="1"/>
  <c r="AM162" i="29" s="1"/>
  <c r="AC169" i="28"/>
  <c r="AL168" i="28"/>
  <c r="AO167" i="28" a="1"/>
  <c r="AO167" i="28" s="1"/>
  <c r="AI163" i="27"/>
  <c r="AN163" i="27" a="1"/>
  <c r="AN163" i="27" s="1"/>
  <c r="AI163" i="26"/>
  <c r="AN163" i="26" a="1"/>
  <c r="AN163" i="26" s="1"/>
  <c r="AO163" i="26" a="1"/>
  <c r="AO163" i="26" s="1"/>
  <c r="AL168" i="25"/>
  <c r="AC169" i="25"/>
  <c r="AM167" i="25" a="1"/>
  <c r="AM167" i="25" s="1"/>
  <c r="AO167" i="25" a="1"/>
  <c r="AO167" i="25" s="1"/>
  <c r="AD171" i="24"/>
  <c r="AE171" i="24" s="1"/>
  <c r="AF171" i="24" s="1"/>
  <c r="AG171" i="24" s="1"/>
  <c r="AH171" i="24" s="1"/>
  <c r="AL171" i="24"/>
  <c r="AO170" i="24" a="1"/>
  <c r="AO170" i="24" s="1"/>
  <c r="AN170" i="24" a="1"/>
  <c r="AN170" i="24" s="1"/>
  <c r="AM170" i="24" a="1"/>
  <c r="AM170" i="24" s="1"/>
  <c r="AL166" i="23"/>
  <c r="AC167" i="23"/>
  <c r="AO165" i="23" a="1"/>
  <c r="AO165" i="23" s="1"/>
  <c r="AM165" i="23" a="1"/>
  <c r="AM165" i="23" s="1"/>
  <c r="AL166" i="39" l="1"/>
  <c r="AC167" i="39"/>
  <c r="AL165" i="38"/>
  <c r="AD165" i="38"/>
  <c r="AE165" i="38" s="1"/>
  <c r="AF165" i="38" s="1"/>
  <c r="AG165" i="38" s="1"/>
  <c r="AH165" i="38" s="1"/>
  <c r="AO164" i="38" a="1"/>
  <c r="AO164" i="38" s="1"/>
  <c r="AM164" i="38" a="1"/>
  <c r="AM164" i="38" s="1"/>
  <c r="AN164" i="38" a="1"/>
  <c r="AN164" i="38" s="1"/>
  <c r="AI165" i="37"/>
  <c r="AC171" i="36"/>
  <c r="AL170" i="36"/>
  <c r="AN169" i="36" a="1"/>
  <c r="AN169" i="36" s="1"/>
  <c r="AI169" i="35"/>
  <c r="AN169" i="35" a="1"/>
  <c r="AN169" i="35" s="1"/>
  <c r="AI169" i="34"/>
  <c r="AN169" i="34" a="1"/>
  <c r="AN169" i="34" s="1"/>
  <c r="AO169" i="34" a="1"/>
  <c r="AO169" i="34" s="1"/>
  <c r="AN162" i="33" a="1"/>
  <c r="AN162" i="33" s="1"/>
  <c r="AM162" i="33" a="1"/>
  <c r="AM162" i="33" s="1"/>
  <c r="AO162" i="33" a="1"/>
  <c r="AO162" i="33" s="1"/>
  <c r="AL163" i="33"/>
  <c r="AD163" i="33"/>
  <c r="AE163" i="33" s="1"/>
  <c r="AF163" i="33" s="1"/>
  <c r="AG163" i="33" s="1"/>
  <c r="AH163" i="33" s="1"/>
  <c r="AC163" i="32"/>
  <c r="AL162" i="32"/>
  <c r="AN161" i="32" a="1"/>
  <c r="AN161" i="32" s="1"/>
  <c r="AC165" i="31"/>
  <c r="AL164" i="31"/>
  <c r="AM163" i="31" a="1"/>
  <c r="AM163" i="31" s="1"/>
  <c r="AO163" i="31" a="1"/>
  <c r="AO163" i="31" s="1"/>
  <c r="AL166" i="30"/>
  <c r="AC167" i="30"/>
  <c r="AN165" i="30" a="1"/>
  <c r="AN165" i="30" s="1"/>
  <c r="AO165" i="30" a="1"/>
  <c r="AO165" i="30" s="1"/>
  <c r="AI163" i="29"/>
  <c r="AN163" i="29" a="1"/>
  <c r="AN163" i="29" s="1"/>
  <c r="AO163" i="29" a="1"/>
  <c r="AO163" i="29" s="1"/>
  <c r="AM168" i="28" a="1"/>
  <c r="AM168" i="28" s="1"/>
  <c r="AN168" i="28" a="1"/>
  <c r="AN168" i="28" s="1"/>
  <c r="AO168" i="28" a="1"/>
  <c r="AO168" i="28" s="1"/>
  <c r="AD169" i="28"/>
  <c r="AE169" i="28" s="1"/>
  <c r="AF169" i="28" s="1"/>
  <c r="AG169" i="28" s="1"/>
  <c r="AH169" i="28" s="1"/>
  <c r="AL169" i="28"/>
  <c r="AL164" i="27"/>
  <c r="AC165" i="27"/>
  <c r="AO163" i="27" a="1"/>
  <c r="AO163" i="27" s="1"/>
  <c r="AM163" i="27" a="1"/>
  <c r="AM163" i="27" s="1"/>
  <c r="AL164" i="26"/>
  <c r="AC165" i="26"/>
  <c r="AM163" i="26" a="1"/>
  <c r="AM163" i="26" s="1"/>
  <c r="AD169" i="25"/>
  <c r="AE169" i="25" s="1"/>
  <c r="AF169" i="25" s="1"/>
  <c r="AG169" i="25" s="1"/>
  <c r="AH169" i="25" s="1"/>
  <c r="AL169" i="25"/>
  <c r="AM168" i="25" a="1"/>
  <c r="AM168" i="25" s="1"/>
  <c r="AO168" i="25" a="1"/>
  <c r="AO168" i="25" s="1"/>
  <c r="AN168" i="25" a="1"/>
  <c r="AN168" i="25" s="1"/>
  <c r="AI171" i="24"/>
  <c r="AN171" i="24" a="1"/>
  <c r="AN171" i="24" s="1"/>
  <c r="AD167" i="23"/>
  <c r="AE167" i="23" s="1"/>
  <c r="AF167" i="23" s="1"/>
  <c r="AG167" i="23" s="1"/>
  <c r="AH167" i="23" s="1"/>
  <c r="AL167" i="23"/>
  <c r="AM166" i="23" a="1"/>
  <c r="AM166" i="23" s="1"/>
  <c r="AN166" i="23" a="1"/>
  <c r="AN166" i="23" s="1"/>
  <c r="AO166" i="23" a="1"/>
  <c r="AO166" i="23" s="1"/>
  <c r="AD167" i="39" l="1"/>
  <c r="AE167" i="39" s="1"/>
  <c r="AF167" i="39" s="1"/>
  <c r="AG167" i="39" s="1"/>
  <c r="AH167" i="39" s="1"/>
  <c r="AL167" i="39"/>
  <c r="AM166" i="39" a="1"/>
  <c r="AM166" i="39" s="1"/>
  <c r="AO166" i="39" a="1"/>
  <c r="AO166" i="39" s="1"/>
  <c r="AN166" i="39" a="1"/>
  <c r="AN166" i="39" s="1"/>
  <c r="AI165" i="38"/>
  <c r="AN165" i="38" a="1"/>
  <c r="AN165" i="38" s="1"/>
  <c r="AO165" i="38" a="1"/>
  <c r="AO165" i="38" s="1"/>
  <c r="AM165" i="38" a="1"/>
  <c r="AM165" i="38" s="1"/>
  <c r="AC167" i="37"/>
  <c r="AL166" i="37"/>
  <c r="AO165" i="37" a="1"/>
  <c r="AO165" i="37" s="1"/>
  <c r="AM165" i="37" a="1"/>
  <c r="AM165" i="37" s="1"/>
  <c r="AN165" i="37" a="1"/>
  <c r="AN165" i="37" s="1"/>
  <c r="AO170" i="36" a="1"/>
  <c r="AO170" i="36" s="1"/>
  <c r="AN170" i="36" a="1"/>
  <c r="AN170" i="36" s="1"/>
  <c r="AM170" i="36" a="1"/>
  <c r="AM170" i="36" s="1"/>
  <c r="AD171" i="36"/>
  <c r="AE171" i="36" s="1"/>
  <c r="AF171" i="36" s="1"/>
  <c r="AG171" i="36" s="1"/>
  <c r="AH171" i="36" s="1"/>
  <c r="AL171" i="36"/>
  <c r="AL170" i="35"/>
  <c r="AC171" i="35"/>
  <c r="AM169" i="35" a="1"/>
  <c r="AM169" i="35" s="1"/>
  <c r="AO169" i="35" a="1"/>
  <c r="AO169" i="35" s="1"/>
  <c r="AL170" i="34"/>
  <c r="AC171" i="34"/>
  <c r="AM169" i="34" a="1"/>
  <c r="AM169" i="34" s="1"/>
  <c r="AI163" i="33"/>
  <c r="AN163" i="33" a="1"/>
  <c r="AN163" i="33" s="1"/>
  <c r="AO163" i="33" a="1"/>
  <c r="AO163" i="33" s="1"/>
  <c r="AM162" i="32" a="1"/>
  <c r="AM162" i="32" s="1"/>
  <c r="AN162" i="32" a="1"/>
  <c r="AN162" i="32" s="1"/>
  <c r="AO162" i="32" a="1"/>
  <c r="AO162" i="32" s="1"/>
  <c r="AL163" i="32"/>
  <c r="AD163" i="32"/>
  <c r="AE163" i="32" s="1"/>
  <c r="AF163" i="32" s="1"/>
  <c r="AG163" i="32" s="1"/>
  <c r="AH163" i="32" s="1"/>
  <c r="AO164" i="31" a="1"/>
  <c r="AO164" i="31" s="1"/>
  <c r="AN164" i="31" a="1"/>
  <c r="AN164" i="31" s="1"/>
  <c r="AM164" i="31" a="1"/>
  <c r="AM164" i="31" s="1"/>
  <c r="AD165" i="31"/>
  <c r="AE165" i="31" s="1"/>
  <c r="AF165" i="31" s="1"/>
  <c r="AG165" i="31" s="1"/>
  <c r="AH165" i="31" s="1"/>
  <c r="AL165" i="31"/>
  <c r="AD167" i="30"/>
  <c r="AE167" i="30" s="1"/>
  <c r="AF167" i="30" s="1"/>
  <c r="AG167" i="30" s="1"/>
  <c r="AH167" i="30" s="1"/>
  <c r="AL167" i="30"/>
  <c r="AM166" i="30" a="1"/>
  <c r="AM166" i="30" s="1"/>
  <c r="AO166" i="30" a="1"/>
  <c r="AO166" i="30" s="1"/>
  <c r="AN166" i="30" a="1"/>
  <c r="AN166" i="30" s="1"/>
  <c r="AC165" i="29"/>
  <c r="AL164" i="29"/>
  <c r="AM163" i="29" a="1"/>
  <c r="AM163" i="29" s="1"/>
  <c r="AI169" i="28"/>
  <c r="AO169" i="28" a="1"/>
  <c r="AO169" i="28" s="1"/>
  <c r="AL165" i="27"/>
  <c r="AD165" i="27"/>
  <c r="AE165" i="27" s="1"/>
  <c r="AF165" i="27" s="1"/>
  <c r="AG165" i="27" s="1"/>
  <c r="AH165" i="27" s="1"/>
  <c r="AM164" i="27" a="1"/>
  <c r="AM164" i="27" s="1"/>
  <c r="AN164" i="27" a="1"/>
  <c r="AN164" i="27" s="1"/>
  <c r="AO164" i="27" a="1"/>
  <c r="AO164" i="27" s="1"/>
  <c r="AL165" i="26"/>
  <c r="AD165" i="26"/>
  <c r="AE165" i="26" s="1"/>
  <c r="AF165" i="26" s="1"/>
  <c r="AG165" i="26" s="1"/>
  <c r="AH165" i="26" s="1"/>
  <c r="AN164" i="26" a="1"/>
  <c r="AN164" i="26" s="1"/>
  <c r="AO164" i="26" a="1"/>
  <c r="AO164" i="26" s="1"/>
  <c r="AM164" i="26" a="1"/>
  <c r="AM164" i="26" s="1"/>
  <c r="AI169" i="25"/>
  <c r="AC173" i="24"/>
  <c r="AL172" i="24"/>
  <c r="AM171" i="24" a="1"/>
  <c r="AM171" i="24" s="1"/>
  <c r="AO171" i="24" a="1"/>
  <c r="AO171" i="24" s="1"/>
  <c r="AI167" i="23"/>
  <c r="AI167" i="39" l="1"/>
  <c r="AN167" i="39" a="1"/>
  <c r="AN167" i="39" s="1"/>
  <c r="AL166" i="38"/>
  <c r="AC167" i="38"/>
  <c r="AN166" i="37" a="1"/>
  <c r="AN166" i="37" s="1"/>
  <c r="AM166" i="37" a="1"/>
  <c r="AM166" i="37" s="1"/>
  <c r="AO166" i="37" a="1"/>
  <c r="AO166" i="37" s="1"/>
  <c r="AD167" i="37"/>
  <c r="AE167" i="37" s="1"/>
  <c r="AF167" i="37" s="1"/>
  <c r="AG167" i="37" s="1"/>
  <c r="AH167" i="37" s="1"/>
  <c r="AL167" i="37"/>
  <c r="AI171" i="36"/>
  <c r="AN171" i="36" a="1"/>
  <c r="AN171" i="36" s="1"/>
  <c r="AO171" i="36" a="1"/>
  <c r="AO171" i="36" s="1"/>
  <c r="AD171" i="35"/>
  <c r="AE171" i="35" s="1"/>
  <c r="AF171" i="35" s="1"/>
  <c r="AG171" i="35" s="1"/>
  <c r="AH171" i="35" s="1"/>
  <c r="AL171" i="35"/>
  <c r="AO170" i="35" a="1"/>
  <c r="AO170" i="35" s="1"/>
  <c r="AN170" i="35" a="1"/>
  <c r="AN170" i="35" s="1"/>
  <c r="AM170" i="35" a="1"/>
  <c r="AM170" i="35" s="1"/>
  <c r="AL171" i="34"/>
  <c r="AD171" i="34"/>
  <c r="AE171" i="34" s="1"/>
  <c r="AF171" i="34" s="1"/>
  <c r="AG171" i="34" s="1"/>
  <c r="AH171" i="34" s="1"/>
  <c r="AN170" i="34" a="1"/>
  <c r="AN170" i="34" s="1"/>
  <c r="AO170" i="34" a="1"/>
  <c r="AO170" i="34" s="1"/>
  <c r="AM170" i="34" a="1"/>
  <c r="AM170" i="34" s="1"/>
  <c r="AC165" i="33"/>
  <c r="AL164" i="33"/>
  <c r="AM163" i="33" a="1"/>
  <c r="AM163" i="33" s="1"/>
  <c r="AI163" i="32"/>
  <c r="AN163" i="32" a="1"/>
  <c r="AN163" i="32" s="1"/>
  <c r="AM163" i="32" a="1"/>
  <c r="AM163" i="32" s="1"/>
  <c r="AI165" i="31"/>
  <c r="AN165" i="31" a="1"/>
  <c r="AN165" i="31" s="1"/>
  <c r="AI167" i="30"/>
  <c r="AN167" i="30" a="1"/>
  <c r="AN167" i="30" s="1"/>
  <c r="AO164" i="29" a="1"/>
  <c r="AO164" i="29" s="1"/>
  <c r="AM164" i="29" a="1"/>
  <c r="AM164" i="29" s="1"/>
  <c r="AN164" i="29" a="1"/>
  <c r="AN164" i="29" s="1"/>
  <c r="AD165" i="29"/>
  <c r="AE165" i="29" s="1"/>
  <c r="AF165" i="29" s="1"/>
  <c r="AG165" i="29" s="1"/>
  <c r="AH165" i="29" s="1"/>
  <c r="AL165" i="29"/>
  <c r="AL170" i="28"/>
  <c r="AC171" i="28"/>
  <c r="AN169" i="28" a="1"/>
  <c r="AN169" i="28" s="1"/>
  <c r="AM169" i="28" a="1"/>
  <c r="AM169" i="28" s="1"/>
  <c r="AI165" i="27"/>
  <c r="AM165" i="27" a="1"/>
  <c r="AM165" i="27" s="1"/>
  <c r="AI165" i="26"/>
  <c r="AC171" i="25"/>
  <c r="AL170" i="25"/>
  <c r="AM169" i="25" a="1"/>
  <c r="AM169" i="25" s="1"/>
  <c r="AN169" i="25" a="1"/>
  <c r="AN169" i="25" s="1"/>
  <c r="AO169" i="25" a="1"/>
  <c r="AO169" i="25" s="1"/>
  <c r="AM172" i="24" a="1"/>
  <c r="AM172" i="24" s="1"/>
  <c r="AO172" i="24" a="1"/>
  <c r="AO172" i="24" s="1"/>
  <c r="AN172" i="24" a="1"/>
  <c r="AN172" i="24" s="1"/>
  <c r="AL173" i="24"/>
  <c r="AD173" i="24"/>
  <c r="AE173" i="24" s="1"/>
  <c r="AF173" i="24" s="1"/>
  <c r="AG173" i="24" s="1"/>
  <c r="AH173" i="24" s="1"/>
  <c r="AL168" i="23"/>
  <c r="AC169" i="23"/>
  <c r="AO167" i="23" a="1"/>
  <c r="AO167" i="23" s="1"/>
  <c r="AN167" i="23" a="1"/>
  <c r="AN167" i="23" s="1"/>
  <c r="AM167" i="23" a="1"/>
  <c r="AM167" i="23" s="1"/>
  <c r="AL168" i="39" l="1"/>
  <c r="AC169" i="39"/>
  <c r="AM167" i="39" a="1"/>
  <c r="AM167" i="39" s="1"/>
  <c r="AO167" i="39" a="1"/>
  <c r="AO167" i="39" s="1"/>
  <c r="AD167" i="38"/>
  <c r="AE167" i="38" s="1"/>
  <c r="AF167" i="38" s="1"/>
  <c r="AG167" i="38" s="1"/>
  <c r="AH167" i="38" s="1"/>
  <c r="AL167" i="38"/>
  <c r="AN166" i="38" a="1"/>
  <c r="AN166" i="38" s="1"/>
  <c r="AO166" i="38" a="1"/>
  <c r="AO166" i="38" s="1"/>
  <c r="AM166" i="38" a="1"/>
  <c r="AM166" i="38" s="1"/>
  <c r="AI167" i="37"/>
  <c r="AN167" i="37" a="1"/>
  <c r="AN167" i="37" s="1"/>
  <c r="AC173" i="36"/>
  <c r="AL172" i="36"/>
  <c r="AM171" i="36" a="1"/>
  <c r="AM171" i="36" s="1"/>
  <c r="AI171" i="35"/>
  <c r="AI171" i="34"/>
  <c r="AO171" i="34" a="1"/>
  <c r="AO171" i="34" s="1"/>
  <c r="AM164" i="33" a="1"/>
  <c r="AM164" i="33" s="1"/>
  <c r="AO164" i="33" a="1"/>
  <c r="AO164" i="33" s="1"/>
  <c r="AN164" i="33" a="1"/>
  <c r="AN164" i="33" s="1"/>
  <c r="AD165" i="33"/>
  <c r="AE165" i="33" s="1"/>
  <c r="AF165" i="33" s="1"/>
  <c r="AG165" i="33" s="1"/>
  <c r="AH165" i="33" s="1"/>
  <c r="AL165" i="33"/>
  <c r="AL164" i="32"/>
  <c r="AC165" i="32"/>
  <c r="AO163" i="32" a="1"/>
  <c r="AO163" i="32" s="1"/>
  <c r="AL166" i="31"/>
  <c r="AC167" i="31"/>
  <c r="AM165" i="31" a="1"/>
  <c r="AM165" i="31" s="1"/>
  <c r="AO165" i="31" a="1"/>
  <c r="AO165" i="31" s="1"/>
  <c r="AC169" i="30"/>
  <c r="AL168" i="30"/>
  <c r="AO167" i="30" a="1"/>
  <c r="AO167" i="30" s="1"/>
  <c r="AM167" i="30" a="1"/>
  <c r="AM167" i="30" s="1"/>
  <c r="AI165" i="29"/>
  <c r="AN165" i="29" a="1"/>
  <c r="AN165" i="29" s="1"/>
  <c r="AD171" i="28"/>
  <c r="AE171" i="28" s="1"/>
  <c r="AF171" i="28" s="1"/>
  <c r="AG171" i="28" s="1"/>
  <c r="AH171" i="28" s="1"/>
  <c r="AL171" i="28"/>
  <c r="AO170" i="28" a="1"/>
  <c r="AO170" i="28" s="1"/>
  <c r="AM170" i="28" a="1"/>
  <c r="AM170" i="28" s="1"/>
  <c r="AN170" i="28" a="1"/>
  <c r="AN170" i="28" s="1"/>
  <c r="AL166" i="27"/>
  <c r="AC167" i="27"/>
  <c r="AN165" i="27" a="1"/>
  <c r="AN165" i="27" s="1"/>
  <c r="AO165" i="27" a="1"/>
  <c r="AO165" i="27" s="1"/>
  <c r="AC167" i="26"/>
  <c r="AL166" i="26"/>
  <c r="AN165" i="26" a="1"/>
  <c r="AN165" i="26" s="1"/>
  <c r="AO165" i="26" a="1"/>
  <c r="AO165" i="26" s="1"/>
  <c r="AM165" i="26" a="1"/>
  <c r="AM165" i="26" s="1"/>
  <c r="AO170" i="25" a="1"/>
  <c r="AO170" i="25" s="1"/>
  <c r="AM170" i="25" a="1"/>
  <c r="AM170" i="25" s="1"/>
  <c r="AN170" i="25" a="1"/>
  <c r="AN170" i="25" s="1"/>
  <c r="AD171" i="25"/>
  <c r="AE171" i="25" s="1"/>
  <c r="AF171" i="25" s="1"/>
  <c r="AG171" i="25" s="1"/>
  <c r="AH171" i="25" s="1"/>
  <c r="AL171" i="25"/>
  <c r="AN173" i="24" a="1"/>
  <c r="AN173" i="24" s="1"/>
  <c r="AI173" i="24"/>
  <c r="AO173" i="24" a="1"/>
  <c r="AO173" i="24" s="1"/>
  <c r="AD169" i="23"/>
  <c r="AE169" i="23" s="1"/>
  <c r="AF169" i="23" s="1"/>
  <c r="AG169" i="23" s="1"/>
  <c r="AH169" i="23" s="1"/>
  <c r="AL169" i="23"/>
  <c r="AN168" i="23" a="1"/>
  <c r="AN168" i="23" s="1"/>
  <c r="AM168" i="23" a="1"/>
  <c r="AM168" i="23" s="1"/>
  <c r="AO168" i="23" a="1"/>
  <c r="AO168" i="23" s="1"/>
  <c r="AD169" i="39" l="1"/>
  <c r="AE169" i="39" s="1"/>
  <c r="AF169" i="39" s="1"/>
  <c r="AG169" i="39" s="1"/>
  <c r="AH169" i="39" s="1"/>
  <c r="AL169" i="39"/>
  <c r="AM168" i="39" a="1"/>
  <c r="AM168" i="39" s="1"/>
  <c r="AO168" i="39" a="1"/>
  <c r="AO168" i="39" s="1"/>
  <c r="AN168" i="39" a="1"/>
  <c r="AN168" i="39" s="1"/>
  <c r="AI167" i="38"/>
  <c r="AC169" i="37"/>
  <c r="AL168" i="37"/>
  <c r="AM167" i="37" a="1"/>
  <c r="AM167" i="37" s="1"/>
  <c r="AO167" i="37" a="1"/>
  <c r="AO167" i="37" s="1"/>
  <c r="AM172" i="36" a="1"/>
  <c r="AM172" i="36" s="1"/>
  <c r="AN172" i="36" a="1"/>
  <c r="AN172" i="36" s="1"/>
  <c r="AO172" i="36" a="1"/>
  <c r="AO172" i="36" s="1"/>
  <c r="AL173" i="36"/>
  <c r="AD173" i="36"/>
  <c r="AE173" i="36" s="1"/>
  <c r="AF173" i="36" s="1"/>
  <c r="AG173" i="36" s="1"/>
  <c r="AH173" i="36" s="1"/>
  <c r="AL172" i="35"/>
  <c r="AC173" i="35"/>
  <c r="AM171" i="35" a="1"/>
  <c r="AM171" i="35" s="1"/>
  <c r="AO171" i="35" a="1"/>
  <c r="AO171" i="35" s="1"/>
  <c r="AN171" i="35" a="1"/>
  <c r="AN171" i="35" s="1"/>
  <c r="AC173" i="34"/>
  <c r="AL172" i="34"/>
  <c r="AN171" i="34" a="1"/>
  <c r="AN171" i="34" s="1"/>
  <c r="AM171" i="34" a="1"/>
  <c r="AM171" i="34" s="1"/>
  <c r="AI165" i="33"/>
  <c r="AN165" i="33" a="1"/>
  <c r="AN165" i="33" s="1"/>
  <c r="AO165" i="33" a="1"/>
  <c r="AO165" i="33" s="1"/>
  <c r="AL165" i="32"/>
  <c r="AD165" i="32"/>
  <c r="AE165" i="32" s="1"/>
  <c r="AF165" i="32" s="1"/>
  <c r="AG165" i="32" s="1"/>
  <c r="AH165" i="32" s="1"/>
  <c r="AO164" i="32" a="1"/>
  <c r="AO164" i="32" s="1"/>
  <c r="AN164" i="32" a="1"/>
  <c r="AN164" i="32" s="1"/>
  <c r="AM164" i="32" a="1"/>
  <c r="AM164" i="32" s="1"/>
  <c r="AD167" i="31"/>
  <c r="AE167" i="31" s="1"/>
  <c r="AF167" i="31" s="1"/>
  <c r="AG167" i="31" s="1"/>
  <c r="AH167" i="31" s="1"/>
  <c r="AL167" i="31"/>
  <c r="AO166" i="31" a="1"/>
  <c r="AO166" i="31" s="1"/>
  <c r="AM166" i="31" a="1"/>
  <c r="AM166" i="31" s="1"/>
  <c r="AN166" i="31" a="1"/>
  <c r="AN166" i="31" s="1"/>
  <c r="AN168" i="30" a="1"/>
  <c r="AN168" i="30" s="1"/>
  <c r="AO168" i="30" a="1"/>
  <c r="AO168" i="30" s="1"/>
  <c r="AM168" i="30" a="1"/>
  <c r="AM168" i="30" s="1"/>
  <c r="AL169" i="30"/>
  <c r="AD169" i="30"/>
  <c r="AE169" i="30" s="1"/>
  <c r="AF169" i="30" s="1"/>
  <c r="AG169" i="30" s="1"/>
  <c r="AH169" i="30" s="1"/>
  <c r="AL166" i="29"/>
  <c r="AC167" i="29"/>
  <c r="AO165" i="29" a="1"/>
  <c r="AO165" i="29" s="1"/>
  <c r="AM165" i="29" a="1"/>
  <c r="AM165" i="29" s="1"/>
  <c r="AI171" i="28"/>
  <c r="AL167" i="27"/>
  <c r="AD167" i="27"/>
  <c r="AE167" i="27" s="1"/>
  <c r="AF167" i="27" s="1"/>
  <c r="AG167" i="27" s="1"/>
  <c r="AH167" i="27" s="1"/>
  <c r="AM166" i="27" a="1"/>
  <c r="AM166" i="27" s="1"/>
  <c r="AN166" i="27" a="1"/>
  <c r="AN166" i="27" s="1"/>
  <c r="AO166" i="27" a="1"/>
  <c r="AO166" i="27" s="1"/>
  <c r="AM166" i="26" a="1"/>
  <c r="AM166" i="26" s="1"/>
  <c r="AO166" i="26" a="1"/>
  <c r="AO166" i="26" s="1"/>
  <c r="AN166" i="26" a="1"/>
  <c r="AN166" i="26" s="1"/>
  <c r="AL167" i="26"/>
  <c r="AD167" i="26"/>
  <c r="AE167" i="26" s="1"/>
  <c r="AF167" i="26" s="1"/>
  <c r="AG167" i="26" s="1"/>
  <c r="AH167" i="26" s="1"/>
  <c r="AI171" i="25"/>
  <c r="AN171" i="25" a="1"/>
  <c r="AN171" i="25" s="1"/>
  <c r="AL174" i="24"/>
  <c r="AC175" i="24"/>
  <c r="AM173" i="24" a="1"/>
  <c r="AM173" i="24" s="1"/>
  <c r="AI169" i="23"/>
  <c r="AI169" i="39" l="1"/>
  <c r="AM169" i="39" a="1"/>
  <c r="AM169" i="39" s="1"/>
  <c r="AL168" i="38"/>
  <c r="AC169" i="38"/>
  <c r="AM167" i="38" a="1"/>
  <c r="AM167" i="38" s="1"/>
  <c r="AN167" i="38" a="1"/>
  <c r="AN167" i="38" s="1"/>
  <c r="AO167" i="38" a="1"/>
  <c r="AO167" i="38" s="1"/>
  <c r="AM168" i="37" a="1"/>
  <c r="AM168" i="37" s="1"/>
  <c r="AO168" i="37" a="1"/>
  <c r="AO168" i="37" s="1"/>
  <c r="AN168" i="37" a="1"/>
  <c r="AN168" i="37" s="1"/>
  <c r="AD169" i="37"/>
  <c r="AE169" i="37" s="1"/>
  <c r="AF169" i="37" s="1"/>
  <c r="AG169" i="37" s="1"/>
  <c r="AH169" i="37" s="1"/>
  <c r="AL169" i="37"/>
  <c r="AI173" i="36"/>
  <c r="AM173" i="36" a="1"/>
  <c r="AM173" i="36" s="1"/>
  <c r="AL173" i="35"/>
  <c r="AD173" i="35"/>
  <c r="AE173" i="35" s="1"/>
  <c r="AF173" i="35" s="1"/>
  <c r="AG173" i="35" s="1"/>
  <c r="AH173" i="35" s="1"/>
  <c r="AO172" i="35" a="1"/>
  <c r="AO172" i="35" s="1"/>
  <c r="AN172" i="35" a="1"/>
  <c r="AN172" i="35" s="1"/>
  <c r="AM172" i="35" a="1"/>
  <c r="AM172" i="35" s="1"/>
  <c r="AM172" i="34" a="1"/>
  <c r="AM172" i="34" s="1"/>
  <c r="AN172" i="34" a="1"/>
  <c r="AN172" i="34" s="1"/>
  <c r="AO172" i="34" a="1"/>
  <c r="AO172" i="34" s="1"/>
  <c r="AL173" i="34"/>
  <c r="AD173" i="34"/>
  <c r="AE173" i="34" s="1"/>
  <c r="AF173" i="34" s="1"/>
  <c r="AG173" i="34" s="1"/>
  <c r="AH173" i="34" s="1"/>
  <c r="AL166" i="33"/>
  <c r="AC167" i="33"/>
  <c r="AM165" i="33" a="1"/>
  <c r="AM165" i="33" s="1"/>
  <c r="AI165" i="32"/>
  <c r="AO165" i="32" a="1"/>
  <c r="AO165" i="32" s="1"/>
  <c r="AI167" i="31"/>
  <c r="AI169" i="30"/>
  <c r="AN169" i="30" a="1"/>
  <c r="AN169" i="30" s="1"/>
  <c r="AD167" i="29"/>
  <c r="AE167" i="29" s="1"/>
  <c r="AF167" i="29" s="1"/>
  <c r="AG167" i="29" s="1"/>
  <c r="AH167" i="29" s="1"/>
  <c r="AL167" i="29"/>
  <c r="AO166" i="29" a="1"/>
  <c r="AO166" i="29" s="1"/>
  <c r="AN166" i="29" a="1"/>
  <c r="AN166" i="29" s="1"/>
  <c r="AM166" i="29" a="1"/>
  <c r="AM166" i="29" s="1"/>
  <c r="AC173" i="28"/>
  <c r="AL172" i="28"/>
  <c r="AM171" i="28" a="1"/>
  <c r="AM171" i="28" s="1"/>
  <c r="AN171" i="28" a="1"/>
  <c r="AN171" i="28" s="1"/>
  <c r="AO171" i="28" a="1"/>
  <c r="AO171" i="28" s="1"/>
  <c r="AI167" i="27"/>
  <c r="AO167" i="27" a="1"/>
  <c r="AO167" i="27" s="1"/>
  <c r="AI167" i="26"/>
  <c r="AN167" i="26" a="1"/>
  <c r="AN167" i="26" s="1"/>
  <c r="AM167" i="26" a="1"/>
  <c r="AM167" i="26" s="1"/>
  <c r="AL172" i="25"/>
  <c r="AC173" i="25"/>
  <c r="AM171" i="25" a="1"/>
  <c r="AM171" i="25" s="1"/>
  <c r="AO171" i="25" a="1"/>
  <c r="AO171" i="25" s="1"/>
  <c r="AD175" i="24"/>
  <c r="AE175" i="24" s="1"/>
  <c r="AF175" i="24" s="1"/>
  <c r="AG175" i="24" s="1"/>
  <c r="AH175" i="24" s="1"/>
  <c r="AL175" i="24"/>
  <c r="AM174" i="24" a="1"/>
  <c r="AM174" i="24" s="1"/>
  <c r="AO174" i="24" a="1"/>
  <c r="AO174" i="24" s="1"/>
  <c r="AN174" i="24" a="1"/>
  <c r="AN174" i="24" s="1"/>
  <c r="AC171" i="23"/>
  <c r="AL170" i="23"/>
  <c r="AO169" i="23" a="1"/>
  <c r="AO169" i="23" s="1"/>
  <c r="AN169" i="23" a="1"/>
  <c r="AN169" i="23" s="1"/>
  <c r="AM169" i="23" a="1"/>
  <c r="AM169" i="23" s="1"/>
  <c r="AL170" i="39" l="1"/>
  <c r="AC171" i="39"/>
  <c r="AN169" i="39" a="1"/>
  <c r="AN169" i="39" s="1"/>
  <c r="AO169" i="39" a="1"/>
  <c r="AO169" i="39" s="1"/>
  <c r="AL169" i="38"/>
  <c r="AD169" i="38"/>
  <c r="AE169" i="38" s="1"/>
  <c r="AF169" i="38" s="1"/>
  <c r="AG169" i="38" s="1"/>
  <c r="AH169" i="38" s="1"/>
  <c r="AM168" i="38" a="1"/>
  <c r="AM168" i="38" s="1"/>
  <c r="AN168" i="38" a="1"/>
  <c r="AN168" i="38" s="1"/>
  <c r="AO168" i="38" a="1"/>
  <c r="AO168" i="38" s="1"/>
  <c r="AI169" i="37"/>
  <c r="AL174" i="36"/>
  <c r="AC175" i="36"/>
  <c r="AN173" i="36" a="1"/>
  <c r="AN173" i="36" s="1"/>
  <c r="AO173" i="36" a="1"/>
  <c r="AO173" i="36" s="1"/>
  <c r="AI173" i="35"/>
  <c r="AN173" i="35" a="1"/>
  <c r="AN173" i="35" s="1"/>
  <c r="AM173" i="35" a="1"/>
  <c r="AM173" i="35" s="1"/>
  <c r="AI173" i="34"/>
  <c r="AM173" i="34" a="1"/>
  <c r="AM173" i="34" s="1"/>
  <c r="AL167" i="33"/>
  <c r="AD167" i="33"/>
  <c r="AE167" i="33" s="1"/>
  <c r="AF167" i="33" s="1"/>
  <c r="AG167" i="33" s="1"/>
  <c r="AH167" i="33" s="1"/>
  <c r="AO166" i="33" a="1"/>
  <c r="AO166" i="33" s="1"/>
  <c r="AM166" i="33" a="1"/>
  <c r="AM166" i="33" s="1"/>
  <c r="AN166" i="33" a="1"/>
  <c r="AN166" i="33" s="1"/>
  <c r="AL166" i="32"/>
  <c r="AC167" i="32"/>
  <c r="AN165" i="32" a="1"/>
  <c r="AN165" i="32" s="1"/>
  <c r="AM165" i="32" a="1"/>
  <c r="AM165" i="32" s="1"/>
  <c r="AC169" i="31"/>
  <c r="AL168" i="31"/>
  <c r="AO167" i="31" a="1"/>
  <c r="AO167" i="31" s="1"/>
  <c r="AM167" i="31" a="1"/>
  <c r="AM167" i="31" s="1"/>
  <c r="AN167" i="31" a="1"/>
  <c r="AN167" i="31" s="1"/>
  <c r="AL170" i="30"/>
  <c r="AC171" i="30"/>
  <c r="AO169" i="30" a="1"/>
  <c r="AO169" i="30" s="1"/>
  <c r="AM169" i="30" a="1"/>
  <c r="AM169" i="30" s="1"/>
  <c r="AI167" i="29"/>
  <c r="AO172" i="28" a="1"/>
  <c r="AO172" i="28" s="1"/>
  <c r="AM172" i="28" a="1"/>
  <c r="AM172" i="28" s="1"/>
  <c r="AN172" i="28" a="1"/>
  <c r="AN172" i="28" s="1"/>
  <c r="AL173" i="28"/>
  <c r="AD173" i="28"/>
  <c r="AE173" i="28" s="1"/>
  <c r="AF173" i="28" s="1"/>
  <c r="AG173" i="28" s="1"/>
  <c r="AH173" i="28" s="1"/>
  <c r="AC169" i="27"/>
  <c r="AL168" i="27"/>
  <c r="AN167" i="27" a="1"/>
  <c r="AN167" i="27" s="1"/>
  <c r="AM167" i="27" a="1"/>
  <c r="AM167" i="27" s="1"/>
  <c r="AL168" i="26"/>
  <c r="AC169" i="26"/>
  <c r="AO167" i="26" a="1"/>
  <c r="AO167" i="26" s="1"/>
  <c r="AL173" i="25"/>
  <c r="AD173" i="25"/>
  <c r="AE173" i="25" s="1"/>
  <c r="AF173" i="25" s="1"/>
  <c r="AG173" i="25" s="1"/>
  <c r="AH173" i="25" s="1"/>
  <c r="AM172" i="25" a="1"/>
  <c r="AM172" i="25" s="1"/>
  <c r="AO172" i="25" a="1"/>
  <c r="AO172" i="25" s="1"/>
  <c r="AN172" i="25" a="1"/>
  <c r="AN172" i="25" s="1"/>
  <c r="AI175" i="24"/>
  <c r="AN170" i="23" a="1"/>
  <c r="AN170" i="23" s="1"/>
  <c r="AO170" i="23" a="1"/>
  <c r="AO170" i="23" s="1"/>
  <c r="AM170" i="23" a="1"/>
  <c r="AM170" i="23" s="1"/>
  <c r="AD171" i="23"/>
  <c r="AE171" i="23" s="1"/>
  <c r="AF171" i="23" s="1"/>
  <c r="AG171" i="23" s="1"/>
  <c r="AH171" i="23" s="1"/>
  <c r="AL171" i="23"/>
  <c r="AD171" i="39" l="1"/>
  <c r="AE171" i="39" s="1"/>
  <c r="AF171" i="39" s="1"/>
  <c r="AG171" i="39" s="1"/>
  <c r="AH171" i="39" s="1"/>
  <c r="AL171" i="39"/>
  <c r="AN170" i="39" a="1"/>
  <c r="AN170" i="39" s="1"/>
  <c r="AM170" i="39" a="1"/>
  <c r="AM170" i="39" s="1"/>
  <c r="AO170" i="39" a="1"/>
  <c r="AO170" i="39" s="1"/>
  <c r="AI169" i="38"/>
  <c r="AM169" i="38" a="1"/>
  <c r="AM169" i="38" s="1"/>
  <c r="AL170" i="37"/>
  <c r="AC171" i="37"/>
  <c r="AM169" i="37" a="1"/>
  <c r="AM169" i="37" s="1"/>
  <c r="AO169" i="37" a="1"/>
  <c r="AO169" i="37" s="1"/>
  <c r="AN169" i="37" a="1"/>
  <c r="AN169" i="37" s="1"/>
  <c r="AL175" i="36"/>
  <c r="AD175" i="36"/>
  <c r="AE175" i="36" s="1"/>
  <c r="AF175" i="36" s="1"/>
  <c r="AG175" i="36" s="1"/>
  <c r="AH175" i="36" s="1"/>
  <c r="AN174" i="36" a="1"/>
  <c r="AN174" i="36" s="1"/>
  <c r="AM174" i="36" a="1"/>
  <c r="AM174" i="36" s="1"/>
  <c r="AO174" i="36" a="1"/>
  <c r="AO174" i="36" s="1"/>
  <c r="AC175" i="35"/>
  <c r="AL174" i="35"/>
  <c r="AO173" i="35" a="1"/>
  <c r="AO173" i="35" s="1"/>
  <c r="AL174" i="34"/>
  <c r="AC175" i="34"/>
  <c r="AN173" i="34" a="1"/>
  <c r="AN173" i="34" s="1"/>
  <c r="AO173" i="34" a="1"/>
  <c r="AO173" i="34" s="1"/>
  <c r="AI167" i="33"/>
  <c r="AN167" i="33" a="1"/>
  <c r="AN167" i="33" s="1"/>
  <c r="AO167" i="33" a="1"/>
  <c r="AO167" i="33" s="1"/>
  <c r="AL167" i="32"/>
  <c r="AD167" i="32"/>
  <c r="AE167" i="32" s="1"/>
  <c r="AF167" i="32" s="1"/>
  <c r="AG167" i="32" s="1"/>
  <c r="AH167" i="32" s="1"/>
  <c r="AN166" i="32" a="1"/>
  <c r="AN166" i="32" s="1"/>
  <c r="AO166" i="32" a="1"/>
  <c r="AO166" i="32" s="1"/>
  <c r="AM166" i="32" a="1"/>
  <c r="AM166" i="32" s="1"/>
  <c r="AO168" i="31" a="1"/>
  <c r="AO168" i="31" s="1"/>
  <c r="AM168" i="31" a="1"/>
  <c r="AM168" i="31" s="1"/>
  <c r="AN168" i="31" a="1"/>
  <c r="AN168" i="31" s="1"/>
  <c r="AL169" i="31"/>
  <c r="AD169" i="31"/>
  <c r="AE169" i="31" s="1"/>
  <c r="AF169" i="31" s="1"/>
  <c r="AG169" i="31" s="1"/>
  <c r="AH169" i="31" s="1"/>
  <c r="AL171" i="30"/>
  <c r="AD171" i="30"/>
  <c r="AE171" i="30" s="1"/>
  <c r="AF171" i="30" s="1"/>
  <c r="AG171" i="30" s="1"/>
  <c r="AH171" i="30" s="1"/>
  <c r="AO170" i="30" a="1"/>
  <c r="AO170" i="30" s="1"/>
  <c r="AM170" i="30" a="1"/>
  <c r="AM170" i="30" s="1"/>
  <c r="AN170" i="30" a="1"/>
  <c r="AN170" i="30" s="1"/>
  <c r="AC169" i="29"/>
  <c r="AL168" i="29"/>
  <c r="AM167" i="29" a="1"/>
  <c r="AM167" i="29" s="1"/>
  <c r="AN167" i="29" a="1"/>
  <c r="AN167" i="29" s="1"/>
  <c r="AO167" i="29" a="1"/>
  <c r="AO167" i="29" s="1"/>
  <c r="AI173" i="28"/>
  <c r="AO173" i="28" a="1"/>
  <c r="AO173" i="28" s="1"/>
  <c r="AM168" i="27" a="1"/>
  <c r="AM168" i="27" s="1"/>
  <c r="AO168" i="27" a="1"/>
  <c r="AO168" i="27" s="1"/>
  <c r="AN168" i="27" a="1"/>
  <c r="AN168" i="27" s="1"/>
  <c r="AL169" i="27"/>
  <c r="AD169" i="27"/>
  <c r="AE169" i="27" s="1"/>
  <c r="AF169" i="27" s="1"/>
  <c r="AG169" i="27" s="1"/>
  <c r="AH169" i="27" s="1"/>
  <c r="AD169" i="26"/>
  <c r="AE169" i="26" s="1"/>
  <c r="AF169" i="26" s="1"/>
  <c r="AG169" i="26" s="1"/>
  <c r="AH169" i="26" s="1"/>
  <c r="AL169" i="26"/>
  <c r="AN168" i="26" a="1"/>
  <c r="AN168" i="26" s="1"/>
  <c r="AO168" i="26" a="1"/>
  <c r="AO168" i="26" s="1"/>
  <c r="AM168" i="26" a="1"/>
  <c r="AM168" i="26" s="1"/>
  <c r="AI173" i="25"/>
  <c r="AM173" i="25" a="1"/>
  <c r="AM173" i="25" s="1"/>
  <c r="AO173" i="25" a="1"/>
  <c r="AO173" i="25" s="1"/>
  <c r="AC177" i="24"/>
  <c r="AL176" i="24"/>
  <c r="AM175" i="24" a="1"/>
  <c r="AM175" i="24" s="1"/>
  <c r="AO175" i="24" a="1"/>
  <c r="AO175" i="24" s="1"/>
  <c r="AN175" i="24" a="1"/>
  <c r="AN175" i="24" s="1"/>
  <c r="AI171" i="23"/>
  <c r="AN171" i="23" a="1"/>
  <c r="AN171" i="23" s="1"/>
  <c r="AI171" i="39" l="1"/>
  <c r="AN171" i="39" a="1"/>
  <c r="AN171" i="39" s="1"/>
  <c r="AC171" i="38"/>
  <c r="AL170" i="38"/>
  <c r="AN169" i="38" a="1"/>
  <c r="AN169" i="38" s="1"/>
  <c r="AO169" i="38" a="1"/>
  <c r="AO169" i="38" s="1"/>
  <c r="AD171" i="37"/>
  <c r="AE171" i="37" s="1"/>
  <c r="AF171" i="37" s="1"/>
  <c r="AG171" i="37" s="1"/>
  <c r="AH171" i="37" s="1"/>
  <c r="AL171" i="37"/>
  <c r="AO170" i="37" a="1"/>
  <c r="AO170" i="37" s="1"/>
  <c r="AN170" i="37" a="1"/>
  <c r="AN170" i="37" s="1"/>
  <c r="AM170" i="37" a="1"/>
  <c r="AM170" i="37" s="1"/>
  <c r="AI175" i="36"/>
  <c r="AO174" i="35" a="1"/>
  <c r="AO174" i="35" s="1"/>
  <c r="AM174" i="35" a="1"/>
  <c r="AM174" i="35" s="1"/>
  <c r="AN174" i="35" a="1"/>
  <c r="AN174" i="35" s="1"/>
  <c r="AD175" i="35"/>
  <c r="AE175" i="35" s="1"/>
  <c r="AF175" i="35" s="1"/>
  <c r="AG175" i="35" s="1"/>
  <c r="AH175" i="35" s="1"/>
  <c r="AL175" i="35"/>
  <c r="AL175" i="34"/>
  <c r="AD175" i="34"/>
  <c r="AE175" i="34" s="1"/>
  <c r="AF175" i="34" s="1"/>
  <c r="AG175" i="34" s="1"/>
  <c r="AH175" i="34" s="1"/>
  <c r="AN174" i="34" a="1"/>
  <c r="AN174" i="34" s="1"/>
  <c r="AM174" i="34" a="1"/>
  <c r="AM174" i="34" s="1"/>
  <c r="AO174" i="34" a="1"/>
  <c r="AO174" i="34" s="1"/>
  <c r="AC169" i="33"/>
  <c r="AL168" i="33"/>
  <c r="AM167" i="33" a="1"/>
  <c r="AM167" i="33" s="1"/>
  <c r="AI167" i="32"/>
  <c r="AN167" i="32" a="1"/>
  <c r="AN167" i="32" s="1"/>
  <c r="AM167" i="32" a="1"/>
  <c r="AM167" i="32" s="1"/>
  <c r="AI169" i="31"/>
  <c r="AM169" i="31" a="1"/>
  <c r="AM169" i="31" s="1"/>
  <c r="AI171" i="30"/>
  <c r="AN171" i="30" a="1"/>
  <c r="AN171" i="30" s="1"/>
  <c r="AN168" i="29" a="1"/>
  <c r="AN168" i="29" s="1"/>
  <c r="AO168" i="29" a="1"/>
  <c r="AO168" i="29" s="1"/>
  <c r="AM168" i="29" a="1"/>
  <c r="AM168" i="29" s="1"/>
  <c r="AL169" i="29"/>
  <c r="AD169" i="29"/>
  <c r="AE169" i="29" s="1"/>
  <c r="AF169" i="29" s="1"/>
  <c r="AG169" i="29" s="1"/>
  <c r="AH169" i="29" s="1"/>
  <c r="AL174" i="28"/>
  <c r="AC175" i="28"/>
  <c r="AN173" i="28" a="1"/>
  <c r="AN173" i="28" s="1"/>
  <c r="AM173" i="28" a="1"/>
  <c r="AM173" i="28" s="1"/>
  <c r="AI169" i="27"/>
  <c r="AN169" i="27" a="1"/>
  <c r="AN169" i="27" s="1"/>
  <c r="AI169" i="26"/>
  <c r="AL174" i="25"/>
  <c r="AC175" i="25"/>
  <c r="AN173" i="25" a="1"/>
  <c r="AN173" i="25" s="1"/>
  <c r="AN176" i="24" a="1"/>
  <c r="AN176" i="24" s="1"/>
  <c r="AO176" i="24" a="1"/>
  <c r="AO176" i="24" s="1"/>
  <c r="AM176" i="24" a="1"/>
  <c r="AM176" i="24" s="1"/>
  <c r="AL177" i="24"/>
  <c r="AD177" i="24"/>
  <c r="AE177" i="24" s="1"/>
  <c r="AF177" i="24" s="1"/>
  <c r="AG177" i="24" s="1"/>
  <c r="AH177" i="24" s="1"/>
  <c r="AL172" i="23"/>
  <c r="AC173" i="23"/>
  <c r="AO171" i="23" a="1"/>
  <c r="AO171" i="23" s="1"/>
  <c r="AM171" i="23" a="1"/>
  <c r="AM171" i="23" s="1"/>
  <c r="AC173" i="39" l="1"/>
  <c r="AL172" i="39"/>
  <c r="AO171" i="39" a="1"/>
  <c r="AO171" i="39" s="1"/>
  <c r="AM171" i="39" a="1"/>
  <c r="AM171" i="39" s="1"/>
  <c r="AO170" i="38" a="1"/>
  <c r="AO170" i="38" s="1"/>
  <c r="AN170" i="38" a="1"/>
  <c r="AN170" i="38" s="1"/>
  <c r="AM170" i="38" a="1"/>
  <c r="AM170" i="38" s="1"/>
  <c r="AD171" i="38"/>
  <c r="AE171" i="38" s="1"/>
  <c r="AF171" i="38" s="1"/>
  <c r="AG171" i="38" s="1"/>
  <c r="AH171" i="38" s="1"/>
  <c r="AL171" i="38"/>
  <c r="AI171" i="37"/>
  <c r="AL176" i="36"/>
  <c r="AC177" i="36"/>
  <c r="AM175" i="36" a="1"/>
  <c r="AM175" i="36" s="1"/>
  <c r="AN175" i="36" a="1"/>
  <c r="AN175" i="36" s="1"/>
  <c r="AO175" i="36" a="1"/>
  <c r="AO175" i="36" s="1"/>
  <c r="AI175" i="35"/>
  <c r="AN175" i="35" a="1"/>
  <c r="AN175" i="35" s="1"/>
  <c r="AO175" i="35" a="1"/>
  <c r="AO175" i="35" s="1"/>
  <c r="AI175" i="34"/>
  <c r="AN175" i="34" a="1"/>
  <c r="AN175" i="34" s="1"/>
  <c r="AM175" i="34" a="1"/>
  <c r="AM175" i="34" s="1"/>
  <c r="AN168" i="33" a="1"/>
  <c r="AN168" i="33" s="1"/>
  <c r="AM168" i="33" a="1"/>
  <c r="AM168" i="33" s="1"/>
  <c r="AO168" i="33" a="1"/>
  <c r="AO168" i="33" s="1"/>
  <c r="AL169" i="33"/>
  <c r="AD169" i="33"/>
  <c r="AE169" i="33" s="1"/>
  <c r="AF169" i="33" s="1"/>
  <c r="AG169" i="33" s="1"/>
  <c r="AH169" i="33" s="1"/>
  <c r="AC169" i="32"/>
  <c r="AL168" i="32"/>
  <c r="AO167" i="32" a="1"/>
  <c r="AO167" i="32" s="1"/>
  <c r="AC171" i="31"/>
  <c r="AL170" i="31"/>
  <c r="AN169" i="31" a="1"/>
  <c r="AN169" i="31" s="1"/>
  <c r="AO169" i="31" a="1"/>
  <c r="AO169" i="31" s="1"/>
  <c r="AL172" i="30"/>
  <c r="AC173" i="30"/>
  <c r="AO171" i="30" a="1"/>
  <c r="AO171" i="30" s="1"/>
  <c r="AM171" i="30" a="1"/>
  <c r="AM171" i="30" s="1"/>
  <c r="AI169" i="29"/>
  <c r="AL175" i="28"/>
  <c r="AD175" i="28"/>
  <c r="AE175" i="28" s="1"/>
  <c r="AF175" i="28" s="1"/>
  <c r="AG175" i="28" s="1"/>
  <c r="AH175" i="28" s="1"/>
  <c r="AO174" i="28" a="1"/>
  <c r="AO174" i="28" s="1"/>
  <c r="AM174" i="28" a="1"/>
  <c r="AM174" i="28" s="1"/>
  <c r="AN174" i="28" a="1"/>
  <c r="AN174" i="28" s="1"/>
  <c r="AL170" i="27"/>
  <c r="AC171" i="27"/>
  <c r="AO169" i="27" a="1"/>
  <c r="AO169" i="27" s="1"/>
  <c r="AM169" i="27" a="1"/>
  <c r="AM169" i="27" s="1"/>
  <c r="AL170" i="26"/>
  <c r="AC171" i="26"/>
  <c r="AM169" i="26" a="1"/>
  <c r="AM169" i="26" s="1"/>
  <c r="AN169" i="26" a="1"/>
  <c r="AN169" i="26" s="1"/>
  <c r="AO169" i="26" a="1"/>
  <c r="AO169" i="26" s="1"/>
  <c r="AL175" i="25"/>
  <c r="AD175" i="25"/>
  <c r="AE175" i="25" s="1"/>
  <c r="AF175" i="25" s="1"/>
  <c r="AG175" i="25" s="1"/>
  <c r="AH175" i="25" s="1"/>
  <c r="AN174" i="25" a="1"/>
  <c r="AN174" i="25" s="1"/>
  <c r="AO174" i="25" a="1"/>
  <c r="AO174" i="25" s="1"/>
  <c r="AM174" i="25" a="1"/>
  <c r="AM174" i="25" s="1"/>
  <c r="AI177" i="24"/>
  <c r="AN177" i="24" a="1"/>
  <c r="AN177" i="24" s="1"/>
  <c r="AL173" i="23"/>
  <c r="AD173" i="23"/>
  <c r="AE173" i="23" s="1"/>
  <c r="AF173" i="23" s="1"/>
  <c r="AG173" i="23" s="1"/>
  <c r="AH173" i="23" s="1"/>
  <c r="AM172" i="23" a="1"/>
  <c r="AM172" i="23" s="1"/>
  <c r="AO172" i="23" a="1"/>
  <c r="AO172" i="23" s="1"/>
  <c r="AN172" i="23" a="1"/>
  <c r="AN172" i="23" s="1"/>
  <c r="AO172" i="39" l="1" a="1"/>
  <c r="AO172" i="39" s="1"/>
  <c r="AN172" i="39" a="1"/>
  <c r="AN172" i="39" s="1"/>
  <c r="AM172" i="39" a="1"/>
  <c r="AM172" i="39" s="1"/>
  <c r="AL173" i="39"/>
  <c r="AD173" i="39"/>
  <c r="AE173" i="39" s="1"/>
  <c r="AF173" i="39" s="1"/>
  <c r="AG173" i="39" s="1"/>
  <c r="AH173" i="39" s="1"/>
  <c r="AI171" i="38"/>
  <c r="AN171" i="38" a="1"/>
  <c r="AN171" i="38" s="1"/>
  <c r="AC173" i="37"/>
  <c r="AL172" i="37"/>
  <c r="AM171" i="37" a="1"/>
  <c r="AM171" i="37" s="1"/>
  <c r="AN171" i="37" a="1"/>
  <c r="AN171" i="37" s="1"/>
  <c r="AO171" i="37" a="1"/>
  <c r="AO171" i="37" s="1"/>
  <c r="AD177" i="36"/>
  <c r="AE177" i="36" s="1"/>
  <c r="AF177" i="36" s="1"/>
  <c r="AG177" i="36" s="1"/>
  <c r="AH177" i="36" s="1"/>
  <c r="AL177" i="36"/>
  <c r="AM176" i="36" a="1"/>
  <c r="AM176" i="36" s="1"/>
  <c r="AO176" i="36" a="1"/>
  <c r="AO176" i="36" s="1"/>
  <c r="AN176" i="36" a="1"/>
  <c r="AN176" i="36" s="1"/>
  <c r="AC177" i="35"/>
  <c r="AL176" i="35"/>
  <c r="AM175" i="35" a="1"/>
  <c r="AM175" i="35" s="1"/>
  <c r="AL176" i="34"/>
  <c r="AC177" i="34"/>
  <c r="AO175" i="34" a="1"/>
  <c r="AO175" i="34" s="1"/>
  <c r="AI169" i="33"/>
  <c r="AO169" i="33" a="1"/>
  <c r="AO169" i="33" s="1"/>
  <c r="AO168" i="32" a="1"/>
  <c r="AO168" i="32" s="1"/>
  <c r="AN168" i="32" a="1"/>
  <c r="AN168" i="32" s="1"/>
  <c r="AM168" i="32" a="1"/>
  <c r="AM168" i="32" s="1"/>
  <c r="AL169" i="32"/>
  <c r="AD169" i="32"/>
  <c r="AE169" i="32" s="1"/>
  <c r="AF169" i="32" s="1"/>
  <c r="AG169" i="32" s="1"/>
  <c r="AH169" i="32" s="1"/>
  <c r="AM170" i="31" a="1"/>
  <c r="AM170" i="31" s="1"/>
  <c r="AO170" i="31" a="1"/>
  <c r="AO170" i="31" s="1"/>
  <c r="AN170" i="31" a="1"/>
  <c r="AN170" i="31" s="1"/>
  <c r="AD171" i="31"/>
  <c r="AE171" i="31" s="1"/>
  <c r="AF171" i="31" s="1"/>
  <c r="AG171" i="31" s="1"/>
  <c r="AH171" i="31" s="1"/>
  <c r="AL171" i="31"/>
  <c r="AL173" i="30"/>
  <c r="AD173" i="30"/>
  <c r="AE173" i="30" s="1"/>
  <c r="AF173" i="30" s="1"/>
  <c r="AG173" i="30" s="1"/>
  <c r="AH173" i="30" s="1"/>
  <c r="AN172" i="30" a="1"/>
  <c r="AN172" i="30" s="1"/>
  <c r="AO172" i="30" a="1"/>
  <c r="AO172" i="30" s="1"/>
  <c r="AM172" i="30" a="1"/>
  <c r="AM172" i="30" s="1"/>
  <c r="AL170" i="29"/>
  <c r="AC171" i="29"/>
  <c r="AO169" i="29" a="1"/>
  <c r="AO169" i="29" s="1"/>
  <c r="AM169" i="29" a="1"/>
  <c r="AM169" i="29" s="1"/>
  <c r="AN169" i="29" a="1"/>
  <c r="AN169" i="29" s="1"/>
  <c r="AI175" i="28"/>
  <c r="AN175" i="28" s="1" a="1"/>
  <c r="AN175" i="28" s="1"/>
  <c r="AL171" i="27"/>
  <c r="AD171" i="27"/>
  <c r="AE171" i="27" s="1"/>
  <c r="AF171" i="27" s="1"/>
  <c r="AG171" i="27" s="1"/>
  <c r="AH171" i="27" s="1"/>
  <c r="AN170" i="27" a="1"/>
  <c r="AN170" i="27" s="1"/>
  <c r="AO170" i="27" a="1"/>
  <c r="AO170" i="27" s="1"/>
  <c r="AM170" i="27" a="1"/>
  <c r="AM170" i="27" s="1"/>
  <c r="AL171" i="26"/>
  <c r="AD171" i="26"/>
  <c r="AE171" i="26" s="1"/>
  <c r="AF171" i="26" s="1"/>
  <c r="AG171" i="26" s="1"/>
  <c r="AH171" i="26" s="1"/>
  <c r="AM170" i="26" a="1"/>
  <c r="AM170" i="26" s="1"/>
  <c r="AO170" i="26" a="1"/>
  <c r="AO170" i="26" s="1"/>
  <c r="AN170" i="26" a="1"/>
  <c r="AN170" i="26" s="1"/>
  <c r="AI175" i="25"/>
  <c r="AN175" i="25" a="1"/>
  <c r="AN175" i="25" s="1"/>
  <c r="AC179" i="24"/>
  <c r="AL178" i="24"/>
  <c r="AM177" i="24" a="1"/>
  <c r="AM177" i="24" s="1"/>
  <c r="AO177" i="24" a="1"/>
  <c r="AO177" i="24" s="1"/>
  <c r="AI173" i="23"/>
  <c r="AN173" i="23" a="1"/>
  <c r="AN173" i="23" s="1"/>
  <c r="AO173" i="23" a="1"/>
  <c r="AO173" i="23" s="1"/>
  <c r="AI173" i="39" l="1"/>
  <c r="AL172" i="38"/>
  <c r="AC173" i="38"/>
  <c r="AM171" i="38" a="1"/>
  <c r="AM171" i="38" s="1"/>
  <c r="AO171" i="38" a="1"/>
  <c r="AO171" i="38" s="1"/>
  <c r="AO172" i="37" a="1"/>
  <c r="AO172" i="37" s="1"/>
  <c r="AM172" i="37" a="1"/>
  <c r="AM172" i="37" s="1"/>
  <c r="AN172" i="37" a="1"/>
  <c r="AN172" i="37" s="1"/>
  <c r="AD173" i="37"/>
  <c r="AE173" i="37" s="1"/>
  <c r="AF173" i="37" s="1"/>
  <c r="AG173" i="37" s="1"/>
  <c r="AH173" i="37" s="1"/>
  <c r="AL173" i="37"/>
  <c r="AI177" i="36"/>
  <c r="AN177" i="36" a="1"/>
  <c r="AN177" i="36" s="1"/>
  <c r="AM176" i="35" a="1"/>
  <c r="AM176" i="35" s="1"/>
  <c r="AO176" i="35" a="1"/>
  <c r="AO176" i="35" s="1"/>
  <c r="AN176" i="35" a="1"/>
  <c r="AN176" i="35" s="1"/>
  <c r="AD177" i="35"/>
  <c r="AE177" i="35" s="1"/>
  <c r="AF177" i="35" s="1"/>
  <c r="AG177" i="35" s="1"/>
  <c r="AH177" i="35" s="1"/>
  <c r="AL177" i="35"/>
  <c r="AL177" i="34"/>
  <c r="AD177" i="34"/>
  <c r="AE177" i="34" s="1"/>
  <c r="AF177" i="34" s="1"/>
  <c r="AG177" i="34" s="1"/>
  <c r="AH177" i="34" s="1"/>
  <c r="AO176" i="34" a="1"/>
  <c r="AO176" i="34" s="1"/>
  <c r="AM176" i="34" a="1"/>
  <c r="AM176" i="34" s="1"/>
  <c r="AN176" i="34" a="1"/>
  <c r="AN176" i="34" s="1"/>
  <c r="AL170" i="33"/>
  <c r="AC171" i="33"/>
  <c r="AM169" i="33" a="1"/>
  <c r="AM169" i="33" s="1"/>
  <c r="AN169" i="33" a="1"/>
  <c r="AN169" i="33" s="1"/>
  <c r="AI169" i="32"/>
  <c r="AN169" i="32" a="1"/>
  <c r="AN169" i="32" s="1"/>
  <c r="AM169" i="32" a="1"/>
  <c r="AM169" i="32" s="1"/>
  <c r="AI171" i="31"/>
  <c r="AI173" i="30"/>
  <c r="AO173" i="30" s="1" a="1"/>
  <c r="AO173" i="30" s="1"/>
  <c r="AM173" i="30" a="1"/>
  <c r="AM173" i="30" s="1"/>
  <c r="AD171" i="29"/>
  <c r="AE171" i="29" s="1"/>
  <c r="AF171" i="29" s="1"/>
  <c r="AG171" i="29" s="1"/>
  <c r="AH171" i="29" s="1"/>
  <c r="AL171" i="29"/>
  <c r="AM170" i="29" a="1"/>
  <c r="AM170" i="29" s="1"/>
  <c r="AO170" i="29" a="1"/>
  <c r="AO170" i="29" s="1"/>
  <c r="AN170" i="29" a="1"/>
  <c r="AN170" i="29" s="1"/>
  <c r="AO175" i="28" a="1"/>
  <c r="AO175" i="28" s="1"/>
  <c r="AL176" i="28"/>
  <c r="AC177" i="28"/>
  <c r="AM175" i="28" a="1"/>
  <c r="AM175" i="28" s="1"/>
  <c r="AI171" i="27"/>
  <c r="AN171" i="27" a="1"/>
  <c r="AN171" i="27" s="1"/>
  <c r="AI171" i="26"/>
  <c r="AL176" i="25"/>
  <c r="AC177" i="25"/>
  <c r="AO175" i="25" a="1"/>
  <c r="AO175" i="25" s="1"/>
  <c r="AM175" i="25" a="1"/>
  <c r="AM175" i="25" s="1"/>
  <c r="AO178" i="24" a="1"/>
  <c r="AO178" i="24" s="1"/>
  <c r="AM178" i="24" a="1"/>
  <c r="AM178" i="24" s="1"/>
  <c r="AN178" i="24" a="1"/>
  <c r="AN178" i="24" s="1"/>
  <c r="AL179" i="24"/>
  <c r="AD179" i="24"/>
  <c r="AE179" i="24" s="1"/>
  <c r="AF179" i="24" s="1"/>
  <c r="AG179" i="24" s="1"/>
  <c r="AH179" i="24" s="1"/>
  <c r="AC175" i="23"/>
  <c r="AL174" i="23"/>
  <c r="AM173" i="23" a="1"/>
  <c r="AM173" i="23" s="1"/>
  <c r="AL174" i="39" l="1"/>
  <c r="AC175" i="39"/>
  <c r="AN173" i="39" a="1"/>
  <c r="AN173" i="39" s="1"/>
  <c r="AO173" i="39" a="1"/>
  <c r="AO173" i="39" s="1"/>
  <c r="AM173" i="39" a="1"/>
  <c r="AM173" i="39" s="1"/>
  <c r="AL173" i="38"/>
  <c r="AD173" i="38"/>
  <c r="AE173" i="38" s="1"/>
  <c r="AF173" i="38" s="1"/>
  <c r="AG173" i="38" s="1"/>
  <c r="AH173" i="38" s="1"/>
  <c r="AO172" i="38" a="1"/>
  <c r="AO172" i="38" s="1"/>
  <c r="AM172" i="38" a="1"/>
  <c r="AM172" i="38" s="1"/>
  <c r="AN172" i="38" a="1"/>
  <c r="AN172" i="38" s="1"/>
  <c r="AI173" i="37"/>
  <c r="AL178" i="36"/>
  <c r="AC179" i="36"/>
  <c r="AM177" i="36" a="1"/>
  <c r="AM177" i="36" s="1"/>
  <c r="AO177" i="36" a="1"/>
  <c r="AO177" i="36" s="1"/>
  <c r="AI177" i="35"/>
  <c r="AN177" i="35" a="1"/>
  <c r="AN177" i="35" s="1"/>
  <c r="AM177" i="35" a="1"/>
  <c r="AM177" i="35" s="1"/>
  <c r="AO177" i="35" a="1"/>
  <c r="AO177" i="35" s="1"/>
  <c r="AI177" i="34"/>
  <c r="AM177" i="34" a="1"/>
  <c r="AM177" i="34" s="1"/>
  <c r="AO177" i="34" a="1"/>
  <c r="AO177" i="34" s="1"/>
  <c r="AL171" i="33"/>
  <c r="AD171" i="33"/>
  <c r="AE171" i="33" s="1"/>
  <c r="AF171" i="33" s="1"/>
  <c r="AG171" i="33" s="1"/>
  <c r="AH171" i="33" s="1"/>
  <c r="AM170" i="33" a="1"/>
  <c r="AM170" i="33" s="1"/>
  <c r="AO170" i="33" a="1"/>
  <c r="AO170" i="33" s="1"/>
  <c r="AN170" i="33" a="1"/>
  <c r="AN170" i="33" s="1"/>
  <c r="AC171" i="32"/>
  <c r="AL170" i="32"/>
  <c r="AO169" i="32" a="1"/>
  <c r="AO169" i="32" s="1"/>
  <c r="AC173" i="31"/>
  <c r="AL172" i="31"/>
  <c r="AO171" i="31" a="1"/>
  <c r="AO171" i="31" s="1"/>
  <c r="AM171" i="31" a="1"/>
  <c r="AM171" i="31" s="1"/>
  <c r="AN171" i="31" a="1"/>
  <c r="AN171" i="31" s="1"/>
  <c r="AC175" i="30"/>
  <c r="AL174" i="30"/>
  <c r="AN173" i="30" a="1"/>
  <c r="AN173" i="30" s="1"/>
  <c r="AI171" i="29"/>
  <c r="AN171" i="29" a="1"/>
  <c r="AN171" i="29" s="1"/>
  <c r="AL177" i="28"/>
  <c r="AD177" i="28"/>
  <c r="AE177" i="28" s="1"/>
  <c r="AF177" i="28" s="1"/>
  <c r="AG177" i="28" s="1"/>
  <c r="AH177" i="28" s="1"/>
  <c r="AO176" i="28" a="1"/>
  <c r="AO176" i="28" s="1"/>
  <c r="AN176" i="28" a="1"/>
  <c r="AN176" i="28" s="1"/>
  <c r="AM176" i="28" a="1"/>
  <c r="AM176" i="28" s="1"/>
  <c r="AC173" i="27"/>
  <c r="AL172" i="27"/>
  <c r="AO171" i="27" a="1"/>
  <c r="AO171" i="27" s="1"/>
  <c r="AM171" i="27" a="1"/>
  <c r="AM171" i="27" s="1"/>
  <c r="AC173" i="26"/>
  <c r="AL172" i="26"/>
  <c r="AM171" i="26" a="1"/>
  <c r="AM171" i="26" s="1"/>
  <c r="AN171" i="26" a="1"/>
  <c r="AN171" i="26" s="1"/>
  <c r="AO171" i="26" a="1"/>
  <c r="AO171" i="26" s="1"/>
  <c r="AL177" i="25"/>
  <c r="AD177" i="25"/>
  <c r="AE177" i="25" s="1"/>
  <c r="AF177" i="25" s="1"/>
  <c r="AG177" i="25" s="1"/>
  <c r="AH177" i="25" s="1"/>
  <c r="AO176" i="25" a="1"/>
  <c r="AO176" i="25" s="1"/>
  <c r="AM176" i="25" a="1"/>
  <c r="AM176" i="25" s="1"/>
  <c r="AN176" i="25" a="1"/>
  <c r="AN176" i="25" s="1"/>
  <c r="AI179" i="24"/>
  <c r="AN179" i="24" a="1"/>
  <c r="AN179" i="24" s="1"/>
  <c r="AO179" i="24" a="1"/>
  <c r="AO179" i="24" s="1"/>
  <c r="AM179" i="24" a="1"/>
  <c r="AM179" i="24" s="1"/>
  <c r="AM174" i="23" a="1"/>
  <c r="AM174" i="23" s="1"/>
  <c r="AO174" i="23" a="1"/>
  <c r="AO174" i="23" s="1"/>
  <c r="AN174" i="23" a="1"/>
  <c r="AN174" i="23" s="1"/>
  <c r="AL175" i="23"/>
  <c r="AD175" i="23"/>
  <c r="AE175" i="23" s="1"/>
  <c r="AF175" i="23" s="1"/>
  <c r="AG175" i="23" s="1"/>
  <c r="AH175" i="23" s="1"/>
  <c r="AL175" i="39" l="1"/>
  <c r="AD175" i="39"/>
  <c r="AE175" i="39" s="1"/>
  <c r="AF175" i="39" s="1"/>
  <c r="AG175" i="39" s="1"/>
  <c r="AH175" i="39" s="1"/>
  <c r="AN174" i="39" a="1"/>
  <c r="AN174" i="39" s="1"/>
  <c r="AM174" i="39" a="1"/>
  <c r="AM174" i="39" s="1"/>
  <c r="AO174" i="39" a="1"/>
  <c r="AO174" i="39" s="1"/>
  <c r="AI173" i="38"/>
  <c r="AM173" i="38" a="1"/>
  <c r="AM173" i="38" s="1"/>
  <c r="AO173" i="38" a="1"/>
  <c r="AO173" i="38" s="1"/>
  <c r="AC175" i="37"/>
  <c r="AL174" i="37"/>
  <c r="AN173" i="37" a="1"/>
  <c r="AN173" i="37" s="1"/>
  <c r="AM173" i="37" a="1"/>
  <c r="AM173" i="37" s="1"/>
  <c r="AO173" i="37" a="1"/>
  <c r="AO173" i="37" s="1"/>
  <c r="AD179" i="36"/>
  <c r="AE179" i="36" s="1"/>
  <c r="AF179" i="36" s="1"/>
  <c r="AG179" i="36" s="1"/>
  <c r="AH179" i="36" s="1"/>
  <c r="AL179" i="36"/>
  <c r="AM178" i="36" a="1"/>
  <c r="AM178" i="36" s="1"/>
  <c r="AN178" i="36" a="1"/>
  <c r="AN178" i="36" s="1"/>
  <c r="AO178" i="36" a="1"/>
  <c r="AO178" i="36" s="1"/>
  <c r="AL178" i="35"/>
  <c r="AC179" i="35"/>
  <c r="AL178" i="34"/>
  <c r="AC179" i="34"/>
  <c r="AN177" i="34" a="1"/>
  <c r="AN177" i="34" s="1"/>
  <c r="AI171" i="33"/>
  <c r="AM171" i="33" a="1"/>
  <c r="AM171" i="33" s="1"/>
  <c r="AO171" i="33" a="1"/>
  <c r="AO171" i="33" s="1"/>
  <c r="AO170" i="32" a="1"/>
  <c r="AO170" i="32" s="1"/>
  <c r="AN170" i="32" a="1"/>
  <c r="AN170" i="32" s="1"/>
  <c r="AM170" i="32" a="1"/>
  <c r="AM170" i="32" s="1"/>
  <c r="AL171" i="32"/>
  <c r="AD171" i="32"/>
  <c r="AE171" i="32" s="1"/>
  <c r="AF171" i="32" s="1"/>
  <c r="AG171" i="32" s="1"/>
  <c r="AH171" i="32" s="1"/>
  <c r="AN172" i="31" a="1"/>
  <c r="AN172" i="31" s="1"/>
  <c r="AM172" i="31" a="1"/>
  <c r="AM172" i="31" s="1"/>
  <c r="AO172" i="31" a="1"/>
  <c r="AO172" i="31" s="1"/>
  <c r="AL173" i="31"/>
  <c r="AD173" i="31"/>
  <c r="AE173" i="31" s="1"/>
  <c r="AF173" i="31" s="1"/>
  <c r="AG173" i="31" s="1"/>
  <c r="AH173" i="31" s="1"/>
  <c r="AO174" i="30" a="1"/>
  <c r="AO174" i="30" s="1"/>
  <c r="AN174" i="30" a="1"/>
  <c r="AN174" i="30" s="1"/>
  <c r="AM174" i="30" a="1"/>
  <c r="AM174" i="30" s="1"/>
  <c r="AL175" i="30"/>
  <c r="AD175" i="30"/>
  <c r="AE175" i="30" s="1"/>
  <c r="AF175" i="30" s="1"/>
  <c r="AG175" i="30" s="1"/>
  <c r="AH175" i="30" s="1"/>
  <c r="AL172" i="29"/>
  <c r="AC173" i="29"/>
  <c r="AO171" i="29" a="1"/>
  <c r="AO171" i="29" s="1"/>
  <c r="AM171" i="29" a="1"/>
  <c r="AM171" i="29" s="1"/>
  <c r="AI177" i="28"/>
  <c r="AM177" i="28" s="1" a="1"/>
  <c r="AM177" i="28" s="1"/>
  <c r="AO177" i="28" a="1"/>
  <c r="AO177" i="28" s="1"/>
  <c r="AO172" i="27" a="1"/>
  <c r="AO172" i="27" s="1"/>
  <c r="AM172" i="27" a="1"/>
  <c r="AM172" i="27" s="1"/>
  <c r="AN172" i="27" a="1"/>
  <c r="AN172" i="27" s="1"/>
  <c r="AL173" i="27"/>
  <c r="AD173" i="27"/>
  <c r="AE173" i="27" s="1"/>
  <c r="AF173" i="27" s="1"/>
  <c r="AG173" i="27" s="1"/>
  <c r="AH173" i="27" s="1"/>
  <c r="AN172" i="26" a="1"/>
  <c r="AN172" i="26" s="1"/>
  <c r="AM172" i="26" a="1"/>
  <c r="AM172" i="26" s="1"/>
  <c r="AO172" i="26" a="1"/>
  <c r="AO172" i="26" s="1"/>
  <c r="AL173" i="26"/>
  <c r="AD173" i="26"/>
  <c r="AE173" i="26" s="1"/>
  <c r="AF173" i="26" s="1"/>
  <c r="AG173" i="26" s="1"/>
  <c r="AH173" i="26" s="1"/>
  <c r="AI177" i="25"/>
  <c r="AN177" i="25" a="1"/>
  <c r="AN177" i="25" s="1"/>
  <c r="AC181" i="24"/>
  <c r="AL180" i="24"/>
  <c r="AN175" i="23" a="1"/>
  <c r="AN175" i="23" s="1"/>
  <c r="AI175" i="23"/>
  <c r="AO175" i="23" a="1"/>
  <c r="AO175" i="23" s="1"/>
  <c r="AI175" i="39" l="1"/>
  <c r="AO175" i="39" a="1"/>
  <c r="AO175" i="39" s="1"/>
  <c r="AC175" i="38"/>
  <c r="AL174" i="38"/>
  <c r="AN173" i="38" a="1"/>
  <c r="AN173" i="38" s="1"/>
  <c r="AN174" i="37" a="1"/>
  <c r="AN174" i="37" s="1"/>
  <c r="AM174" i="37" a="1"/>
  <c r="AM174" i="37" s="1"/>
  <c r="AO174" i="37" a="1"/>
  <c r="AO174" i="37" s="1"/>
  <c r="AL175" i="37"/>
  <c r="AD175" i="37"/>
  <c r="AE175" i="37" s="1"/>
  <c r="AF175" i="37" s="1"/>
  <c r="AG175" i="37" s="1"/>
  <c r="AH175" i="37" s="1"/>
  <c r="AI179" i="36"/>
  <c r="AN179" i="36" a="1"/>
  <c r="AN179" i="36" s="1"/>
  <c r="AD179" i="35"/>
  <c r="AE179" i="35" s="1"/>
  <c r="AF179" i="35" s="1"/>
  <c r="AG179" i="35" s="1"/>
  <c r="AH179" i="35" s="1"/>
  <c r="AL179" i="35"/>
  <c r="AM178" i="35" a="1"/>
  <c r="AM178" i="35" s="1"/>
  <c r="AN178" i="35" a="1"/>
  <c r="AN178" i="35" s="1"/>
  <c r="AO178" i="35" a="1"/>
  <c r="AO178" i="35" s="1"/>
  <c r="AD179" i="34"/>
  <c r="AE179" i="34" s="1"/>
  <c r="AF179" i="34" s="1"/>
  <c r="AG179" i="34" s="1"/>
  <c r="AH179" i="34" s="1"/>
  <c r="AL179" i="34"/>
  <c r="AM178" i="34" a="1"/>
  <c r="AM178" i="34" s="1"/>
  <c r="AN178" i="34" a="1"/>
  <c r="AN178" i="34" s="1"/>
  <c r="AO178" i="34" a="1"/>
  <c r="AO178" i="34" s="1"/>
  <c r="AC173" i="33"/>
  <c r="AL172" i="33"/>
  <c r="AN171" i="33" a="1"/>
  <c r="AN171" i="33" s="1"/>
  <c r="AI171" i="32"/>
  <c r="AI173" i="31"/>
  <c r="AM173" i="31" a="1"/>
  <c r="AM173" i="31" s="1"/>
  <c r="AO173" i="31" a="1"/>
  <c r="AO173" i="31" s="1"/>
  <c r="AI175" i="30"/>
  <c r="AN175" i="30" a="1"/>
  <c r="AN175" i="30" s="1"/>
  <c r="AL173" i="29"/>
  <c r="AD173" i="29"/>
  <c r="AE173" i="29" s="1"/>
  <c r="AF173" i="29" s="1"/>
  <c r="AG173" i="29" s="1"/>
  <c r="AH173" i="29" s="1"/>
  <c r="AM172" i="29" a="1"/>
  <c r="AM172" i="29" s="1"/>
  <c r="AO172" i="29" a="1"/>
  <c r="AO172" i="29" s="1"/>
  <c r="AN172" i="29" a="1"/>
  <c r="AN172" i="29" s="1"/>
  <c r="AL178" i="28"/>
  <c r="AC179" i="28"/>
  <c r="AN177" i="28" a="1"/>
  <c r="AN177" i="28" s="1"/>
  <c r="AI173" i="27"/>
  <c r="AM173" i="27" s="1" a="1"/>
  <c r="AM173" i="27" s="1"/>
  <c r="AO173" i="27" a="1"/>
  <c r="AO173" i="27" s="1"/>
  <c r="AI173" i="26"/>
  <c r="AN173" i="26" a="1"/>
  <c r="AN173" i="26" s="1"/>
  <c r="AO173" i="26" a="1"/>
  <c r="AO173" i="26" s="1"/>
  <c r="AC179" i="25"/>
  <c r="AL178" i="25"/>
  <c r="AO177" i="25" a="1"/>
  <c r="AO177" i="25" s="1"/>
  <c r="AM177" i="25" a="1"/>
  <c r="AM177" i="25" s="1"/>
  <c r="AO180" i="24" a="1"/>
  <c r="AO180" i="24" s="1"/>
  <c r="AN180" i="24" a="1"/>
  <c r="AN180" i="24" s="1"/>
  <c r="AM180" i="24" a="1"/>
  <c r="AM180" i="24" s="1"/>
  <c r="AL181" i="24"/>
  <c r="AD181" i="24"/>
  <c r="AE181" i="24" s="1"/>
  <c r="AF181" i="24" s="1"/>
  <c r="AG181" i="24" s="1"/>
  <c r="AH181" i="24" s="1"/>
  <c r="AC177" i="23"/>
  <c r="AL176" i="23"/>
  <c r="AM175" i="23" a="1"/>
  <c r="AM175" i="23" s="1"/>
  <c r="AL176" i="39" l="1"/>
  <c r="AC177" i="39"/>
  <c r="AN175" i="39" a="1"/>
  <c r="AN175" i="39" s="1"/>
  <c r="AM175" i="39" a="1"/>
  <c r="AM175" i="39" s="1"/>
  <c r="AN174" i="38" a="1"/>
  <c r="AN174" i="38" s="1"/>
  <c r="AO174" i="38" a="1"/>
  <c r="AO174" i="38" s="1"/>
  <c r="AM174" i="38" a="1"/>
  <c r="AM174" i="38" s="1"/>
  <c r="AL175" i="38"/>
  <c r="AD175" i="38"/>
  <c r="AE175" i="38" s="1"/>
  <c r="AF175" i="38" s="1"/>
  <c r="AG175" i="38" s="1"/>
  <c r="AH175" i="38" s="1"/>
  <c r="AI175" i="37"/>
  <c r="AN175" i="37" a="1"/>
  <c r="AN175" i="37" s="1"/>
  <c r="AM175" i="37" a="1"/>
  <c r="AM175" i="37" s="1"/>
  <c r="AL180" i="36"/>
  <c r="AC181" i="36"/>
  <c r="AO179" i="36" a="1"/>
  <c r="AO179" i="36" s="1"/>
  <c r="AM179" i="36" a="1"/>
  <c r="AM179" i="36" s="1"/>
  <c r="AI179" i="35"/>
  <c r="AI179" i="34"/>
  <c r="AN179" i="34" a="1"/>
  <c r="AN179" i="34" s="1"/>
  <c r="AM172" i="33" a="1"/>
  <c r="AM172" i="33" s="1"/>
  <c r="AN172" i="33" a="1"/>
  <c r="AN172" i="33" s="1"/>
  <c r="AO172" i="33" a="1"/>
  <c r="AO172" i="33" s="1"/>
  <c r="AL173" i="33"/>
  <c r="AD173" i="33"/>
  <c r="AE173" i="33" s="1"/>
  <c r="AF173" i="33" s="1"/>
  <c r="AG173" i="33" s="1"/>
  <c r="AH173" i="33" s="1"/>
  <c r="AL172" i="32"/>
  <c r="AC173" i="32"/>
  <c r="AN171" i="32" a="1"/>
  <c r="AN171" i="32" s="1"/>
  <c r="AM171" i="32" a="1"/>
  <c r="AM171" i="32" s="1"/>
  <c r="AO171" i="32" a="1"/>
  <c r="AO171" i="32" s="1"/>
  <c r="AC175" i="31"/>
  <c r="AL174" i="31"/>
  <c r="AN173" i="31" a="1"/>
  <c r="AN173" i="31" s="1"/>
  <c r="AC177" i="30"/>
  <c r="AL176" i="30"/>
  <c r="AM175" i="30" a="1"/>
  <c r="AM175" i="30" s="1"/>
  <c r="AO175" i="30" a="1"/>
  <c r="AO175" i="30" s="1"/>
  <c r="AI173" i="29"/>
  <c r="AN173" i="29" a="1"/>
  <c r="AN173" i="29" s="1"/>
  <c r="AO173" i="29" a="1"/>
  <c r="AO173" i="29" s="1"/>
  <c r="AL179" i="28"/>
  <c r="AD179" i="28"/>
  <c r="AE179" i="28" s="1"/>
  <c r="AF179" i="28" s="1"/>
  <c r="AG179" i="28" s="1"/>
  <c r="AH179" i="28" s="1"/>
  <c r="AN178" i="28" a="1"/>
  <c r="AN178" i="28" s="1"/>
  <c r="AM178" i="28" a="1"/>
  <c r="AM178" i="28" s="1"/>
  <c r="AO178" i="28" a="1"/>
  <c r="AO178" i="28" s="1"/>
  <c r="AL174" i="27"/>
  <c r="AC175" i="27"/>
  <c r="AN173" i="27" a="1"/>
  <c r="AN173" i="27" s="1"/>
  <c r="AC175" i="26"/>
  <c r="AL174" i="26"/>
  <c r="AM173" i="26" a="1"/>
  <c r="AM173" i="26" s="1"/>
  <c r="AN178" i="25" a="1"/>
  <c r="AN178" i="25" s="1"/>
  <c r="AO178" i="25" a="1"/>
  <c r="AO178" i="25" s="1"/>
  <c r="AM178" i="25" a="1"/>
  <c r="AM178" i="25" s="1"/>
  <c r="AD179" i="25"/>
  <c r="AE179" i="25" s="1"/>
  <c r="AF179" i="25" s="1"/>
  <c r="AG179" i="25" s="1"/>
  <c r="AH179" i="25" s="1"/>
  <c r="AL179" i="25"/>
  <c r="AI181" i="24"/>
  <c r="AO181" i="24" a="1"/>
  <c r="AO181" i="24" s="1"/>
  <c r="AM181" i="24" a="1"/>
  <c r="AM181" i="24" s="1"/>
  <c r="AN176" i="23" a="1"/>
  <c r="AN176" i="23" s="1"/>
  <c r="AO176" i="23" a="1"/>
  <c r="AO176" i="23" s="1"/>
  <c r="AM176" i="23" a="1"/>
  <c r="AM176" i="23" s="1"/>
  <c r="AL177" i="23"/>
  <c r="AD177" i="23"/>
  <c r="AE177" i="23" s="1"/>
  <c r="AF177" i="23" s="1"/>
  <c r="AG177" i="23" s="1"/>
  <c r="AH177" i="23" s="1"/>
  <c r="AL177" i="39" l="1"/>
  <c r="AD177" i="39"/>
  <c r="AE177" i="39" s="1"/>
  <c r="AF177" i="39" s="1"/>
  <c r="AG177" i="39" s="1"/>
  <c r="AH177" i="39" s="1"/>
  <c r="AM176" i="39" a="1"/>
  <c r="AM176" i="39" s="1"/>
  <c r="AN176" i="39" a="1"/>
  <c r="AN176" i="39" s="1"/>
  <c r="AO176" i="39" a="1"/>
  <c r="AO176" i="39" s="1"/>
  <c r="AI175" i="38"/>
  <c r="AN175" i="38" a="1"/>
  <c r="AN175" i="38" s="1"/>
  <c r="AC177" i="37"/>
  <c r="AL176" i="37"/>
  <c r="AO175" i="37" a="1"/>
  <c r="AO175" i="37" s="1"/>
  <c r="AL181" i="36"/>
  <c r="AD181" i="36"/>
  <c r="AE181" i="36" s="1"/>
  <c r="AF181" i="36" s="1"/>
  <c r="AG181" i="36" s="1"/>
  <c r="AH181" i="36" s="1"/>
  <c r="AO180" i="36" a="1"/>
  <c r="AO180" i="36" s="1"/>
  <c r="AM180" i="36" a="1"/>
  <c r="AM180" i="36" s="1"/>
  <c r="AN180" i="36" a="1"/>
  <c r="AN180" i="36" s="1"/>
  <c r="AC181" i="35"/>
  <c r="AL180" i="35"/>
  <c r="AM179" i="35" a="1"/>
  <c r="AM179" i="35" s="1"/>
  <c r="AO179" i="35" a="1"/>
  <c r="AO179" i="35" s="1"/>
  <c r="AN179" i="35" a="1"/>
  <c r="AN179" i="35" s="1"/>
  <c r="AC181" i="34"/>
  <c r="AL180" i="34"/>
  <c r="AM179" i="34" a="1"/>
  <c r="AM179" i="34" s="1"/>
  <c r="AO179" i="34" a="1"/>
  <c r="AO179" i="34" s="1"/>
  <c r="AI173" i="33"/>
  <c r="AO173" i="33" a="1"/>
  <c r="AO173" i="33" s="1"/>
  <c r="AL173" i="32"/>
  <c r="AD173" i="32"/>
  <c r="AE173" i="32" s="1"/>
  <c r="AF173" i="32" s="1"/>
  <c r="AG173" i="32" s="1"/>
  <c r="AH173" i="32" s="1"/>
  <c r="AO172" i="32" a="1"/>
  <c r="AO172" i="32" s="1"/>
  <c r="AM172" i="32" a="1"/>
  <c r="AM172" i="32" s="1"/>
  <c r="AN172" i="32" a="1"/>
  <c r="AN172" i="32" s="1"/>
  <c r="AM174" i="31" a="1"/>
  <c r="AM174" i="31" s="1"/>
  <c r="AN174" i="31" a="1"/>
  <c r="AN174" i="31" s="1"/>
  <c r="AO174" i="31" a="1"/>
  <c r="AO174" i="31" s="1"/>
  <c r="AD175" i="31"/>
  <c r="AE175" i="31" s="1"/>
  <c r="AF175" i="31" s="1"/>
  <c r="AG175" i="31" s="1"/>
  <c r="AH175" i="31" s="1"/>
  <c r="AL175" i="31"/>
  <c r="AN176" i="30" a="1"/>
  <c r="AN176" i="30" s="1"/>
  <c r="AM176" i="30" a="1"/>
  <c r="AM176" i="30" s="1"/>
  <c r="AO176" i="30" a="1"/>
  <c r="AO176" i="30" s="1"/>
  <c r="AD177" i="30"/>
  <c r="AE177" i="30" s="1"/>
  <c r="AF177" i="30" s="1"/>
  <c r="AG177" i="30" s="1"/>
  <c r="AH177" i="30" s="1"/>
  <c r="AL177" i="30"/>
  <c r="AL174" i="29"/>
  <c r="AC175" i="29"/>
  <c r="AM173" i="29" a="1"/>
  <c r="AM173" i="29" s="1"/>
  <c r="AI179" i="28"/>
  <c r="AN179" i="28" a="1"/>
  <c r="AN179" i="28" s="1"/>
  <c r="AD175" i="27"/>
  <c r="AE175" i="27" s="1"/>
  <c r="AF175" i="27" s="1"/>
  <c r="AG175" i="27" s="1"/>
  <c r="AH175" i="27" s="1"/>
  <c r="AL175" i="27"/>
  <c r="AO174" i="27" a="1"/>
  <c r="AO174" i="27" s="1"/>
  <c r="AN174" i="27" a="1"/>
  <c r="AN174" i="27" s="1"/>
  <c r="AM174" i="27" a="1"/>
  <c r="AM174" i="27" s="1"/>
  <c r="AO174" i="26" a="1"/>
  <c r="AO174" i="26" s="1"/>
  <c r="AM174" i="26" a="1"/>
  <c r="AM174" i="26" s="1"/>
  <c r="AN174" i="26" a="1"/>
  <c r="AN174" i="26" s="1"/>
  <c r="AL175" i="26"/>
  <c r="AD175" i="26"/>
  <c r="AE175" i="26" s="1"/>
  <c r="AF175" i="26" s="1"/>
  <c r="AG175" i="26" s="1"/>
  <c r="AH175" i="26" s="1"/>
  <c r="AI179" i="25"/>
  <c r="AL182" i="24"/>
  <c r="AC183" i="24"/>
  <c r="AN181" i="24" a="1"/>
  <c r="AN181" i="24" s="1"/>
  <c r="AI177" i="23"/>
  <c r="AN177" i="23" a="1"/>
  <c r="AN177" i="23" s="1"/>
  <c r="AI177" i="39" l="1"/>
  <c r="AM177" i="39" a="1"/>
  <c r="AM177" i="39" s="1"/>
  <c r="AL176" i="38"/>
  <c r="AC177" i="38"/>
  <c r="AO175" i="38" a="1"/>
  <c r="AO175" i="38" s="1"/>
  <c r="AM175" i="38" a="1"/>
  <c r="AM175" i="38" s="1"/>
  <c r="AO176" i="37" a="1"/>
  <c r="AO176" i="37" s="1"/>
  <c r="AM176" i="37" a="1"/>
  <c r="AM176" i="37" s="1"/>
  <c r="AN176" i="37" a="1"/>
  <c r="AN176" i="37" s="1"/>
  <c r="AL177" i="37"/>
  <c r="AD177" i="37"/>
  <c r="AE177" i="37" s="1"/>
  <c r="AF177" i="37" s="1"/>
  <c r="AG177" i="37" s="1"/>
  <c r="AH177" i="37" s="1"/>
  <c r="AI181" i="36"/>
  <c r="AN181" i="36" a="1"/>
  <c r="AN181" i="36" s="1"/>
  <c r="AM181" i="36" a="1"/>
  <c r="AM181" i="36" s="1"/>
  <c r="AO180" i="35" a="1"/>
  <c r="AO180" i="35" s="1"/>
  <c r="AN180" i="35" a="1"/>
  <c r="AN180" i="35" s="1"/>
  <c r="AM180" i="35" a="1"/>
  <c r="AM180" i="35" s="1"/>
  <c r="AD181" i="35"/>
  <c r="AE181" i="35" s="1"/>
  <c r="AF181" i="35" s="1"/>
  <c r="AG181" i="35" s="1"/>
  <c r="AH181" i="35" s="1"/>
  <c r="AL181" i="35"/>
  <c r="AO180" i="34" a="1"/>
  <c r="AO180" i="34" s="1"/>
  <c r="AM180" i="34" a="1"/>
  <c r="AM180" i="34" s="1"/>
  <c r="AN180" i="34" a="1"/>
  <c r="AN180" i="34" s="1"/>
  <c r="AD181" i="34"/>
  <c r="AE181" i="34" s="1"/>
  <c r="AF181" i="34" s="1"/>
  <c r="AG181" i="34" s="1"/>
  <c r="AH181" i="34" s="1"/>
  <c r="AL181" i="34"/>
  <c r="AC175" i="33"/>
  <c r="AL174" i="33"/>
  <c r="AM173" i="33" a="1"/>
  <c r="AM173" i="33" s="1"/>
  <c r="AN173" i="33" a="1"/>
  <c r="AN173" i="33" s="1"/>
  <c r="AI173" i="32"/>
  <c r="AN173" i="32" a="1"/>
  <c r="AN173" i="32" s="1"/>
  <c r="AI175" i="31"/>
  <c r="AN175" i="31" a="1"/>
  <c r="AN175" i="31" s="1"/>
  <c r="AI177" i="30"/>
  <c r="AL175" i="29"/>
  <c r="AD175" i="29"/>
  <c r="AE175" i="29" s="1"/>
  <c r="AF175" i="29" s="1"/>
  <c r="AG175" i="29" s="1"/>
  <c r="AH175" i="29" s="1"/>
  <c r="AM174" i="29" a="1"/>
  <c r="AM174" i="29" s="1"/>
  <c r="AO174" i="29" a="1"/>
  <c r="AO174" i="29" s="1"/>
  <c r="AN174" i="29" a="1"/>
  <c r="AN174" i="29" s="1"/>
  <c r="AC181" i="28"/>
  <c r="AL180" i="28"/>
  <c r="AM179" i="28" a="1"/>
  <c r="AM179" i="28" s="1"/>
  <c r="AO179" i="28" a="1"/>
  <c r="AO179" i="28" s="1"/>
  <c r="AI175" i="27"/>
  <c r="AN175" i="27" a="1"/>
  <c r="AN175" i="27" s="1"/>
  <c r="AI175" i="26"/>
  <c r="AO175" i="26" s="1" a="1"/>
  <c r="AO175" i="26" s="1"/>
  <c r="AL180" i="25"/>
  <c r="AC181" i="25"/>
  <c r="AN179" i="25" a="1"/>
  <c r="AN179" i="25" s="1"/>
  <c r="AM179" i="25" a="1"/>
  <c r="AM179" i="25" s="1"/>
  <c r="AO179" i="25" a="1"/>
  <c r="AO179" i="25" s="1"/>
  <c r="AD183" i="24"/>
  <c r="AE183" i="24" s="1"/>
  <c r="AF183" i="24" s="1"/>
  <c r="AG183" i="24" s="1"/>
  <c r="AH183" i="24" s="1"/>
  <c r="AL183" i="24"/>
  <c r="AO182" i="24" a="1"/>
  <c r="AO182" i="24" s="1"/>
  <c r="AN182" i="24" a="1"/>
  <c r="AN182" i="24" s="1"/>
  <c r="AM182" i="24" a="1"/>
  <c r="AM182" i="24" s="1"/>
  <c r="AL178" i="23"/>
  <c r="AC179" i="23"/>
  <c r="AO177" i="23" a="1"/>
  <c r="AO177" i="23" s="1"/>
  <c r="AM177" i="23" a="1"/>
  <c r="AM177" i="23" s="1"/>
  <c r="AC179" i="39" l="1"/>
  <c r="AL178" i="39"/>
  <c r="AO177" i="39" a="1"/>
  <c r="AO177" i="39" s="1"/>
  <c r="AN177" i="39" a="1"/>
  <c r="AN177" i="39" s="1"/>
  <c r="AL177" i="38"/>
  <c r="AD177" i="38"/>
  <c r="AE177" i="38" s="1"/>
  <c r="AF177" i="38" s="1"/>
  <c r="AG177" i="38" s="1"/>
  <c r="AH177" i="38" s="1"/>
  <c r="AO176" i="38" a="1"/>
  <c r="AO176" i="38" s="1"/>
  <c r="AM176" i="38" a="1"/>
  <c r="AM176" i="38" s="1"/>
  <c r="AN176" i="38" a="1"/>
  <c r="AN176" i="38" s="1"/>
  <c r="AI177" i="37"/>
  <c r="AN177" i="37" a="1"/>
  <c r="AN177" i="37" s="1"/>
  <c r="AM177" i="37" a="1"/>
  <c r="AM177" i="37" s="1"/>
  <c r="AC183" i="36"/>
  <c r="AL182" i="36"/>
  <c r="AO181" i="36" a="1"/>
  <c r="AO181" i="36" s="1"/>
  <c r="AI181" i="35"/>
  <c r="AI181" i="34"/>
  <c r="AM174" i="33" a="1"/>
  <c r="AM174" i="33" s="1"/>
  <c r="AO174" i="33" a="1"/>
  <c r="AO174" i="33" s="1"/>
  <c r="AN174" i="33" a="1"/>
  <c r="AN174" i="33" s="1"/>
  <c r="AD175" i="33"/>
  <c r="AE175" i="33" s="1"/>
  <c r="AF175" i="33" s="1"/>
  <c r="AG175" i="33" s="1"/>
  <c r="AH175" i="33" s="1"/>
  <c r="AL175" i="33"/>
  <c r="AL174" i="32"/>
  <c r="AC175" i="32"/>
  <c r="AM173" i="32" a="1"/>
  <c r="AM173" i="32" s="1"/>
  <c r="AO173" i="32" a="1"/>
  <c r="AO173" i="32" s="1"/>
  <c r="AL176" i="31"/>
  <c r="AC177" i="31"/>
  <c r="AO175" i="31" a="1"/>
  <c r="AO175" i="31" s="1"/>
  <c r="AM175" i="31" a="1"/>
  <c r="AM175" i="31" s="1"/>
  <c r="AL178" i="30"/>
  <c r="AC179" i="30"/>
  <c r="AO177" i="30" a="1"/>
  <c r="AO177" i="30" s="1"/>
  <c r="AM177" i="30" a="1"/>
  <c r="AM177" i="30" s="1"/>
  <c r="AN177" i="30" a="1"/>
  <c r="AN177" i="30" s="1"/>
  <c r="AI175" i="29"/>
  <c r="AN175" i="29" a="1"/>
  <c r="AN175" i="29" s="1"/>
  <c r="AM175" i="29" a="1"/>
  <c r="AM175" i="29" s="1"/>
  <c r="AM180" i="28" a="1"/>
  <c r="AM180" i="28" s="1"/>
  <c r="AO180" i="28" a="1"/>
  <c r="AO180" i="28" s="1"/>
  <c r="AN180" i="28" a="1"/>
  <c r="AN180" i="28" s="1"/>
  <c r="AD181" i="28"/>
  <c r="AE181" i="28" s="1"/>
  <c r="AF181" i="28" s="1"/>
  <c r="AG181" i="28" s="1"/>
  <c r="AH181" i="28" s="1"/>
  <c r="AL181" i="28"/>
  <c r="AC177" i="27"/>
  <c r="AL176" i="27"/>
  <c r="AO175" i="27" a="1"/>
  <c r="AO175" i="27" s="1"/>
  <c r="AM175" i="27" a="1"/>
  <c r="AM175" i="27" s="1"/>
  <c r="AL176" i="26"/>
  <c r="AC177" i="26"/>
  <c r="AN175" i="26" a="1"/>
  <c r="AN175" i="26" s="1"/>
  <c r="AM175" i="26" a="1"/>
  <c r="AM175" i="26" s="1"/>
  <c r="AL181" i="25"/>
  <c r="AD181" i="25"/>
  <c r="AE181" i="25" s="1"/>
  <c r="AF181" i="25" s="1"/>
  <c r="AG181" i="25" s="1"/>
  <c r="AH181" i="25" s="1"/>
  <c r="AM180" i="25" a="1"/>
  <c r="AM180" i="25" s="1"/>
  <c r="AO180" i="25" a="1"/>
  <c r="AO180" i="25" s="1"/>
  <c r="AN180" i="25" a="1"/>
  <c r="AN180" i="25" s="1"/>
  <c r="AI183" i="24"/>
  <c r="AL179" i="23"/>
  <c r="AD179" i="23"/>
  <c r="AE179" i="23" s="1"/>
  <c r="AF179" i="23" s="1"/>
  <c r="AG179" i="23" s="1"/>
  <c r="AH179" i="23" s="1"/>
  <c r="AO178" i="23" a="1"/>
  <c r="AO178" i="23" s="1"/>
  <c r="AN178" i="23" a="1"/>
  <c r="AN178" i="23" s="1"/>
  <c r="AM178" i="23" a="1"/>
  <c r="AM178" i="23" s="1"/>
  <c r="AO178" i="39" l="1" a="1"/>
  <c r="AO178" i="39" s="1"/>
  <c r="AM178" i="39" a="1"/>
  <c r="AM178" i="39" s="1"/>
  <c r="AN178" i="39" a="1"/>
  <c r="AN178" i="39" s="1"/>
  <c r="AD179" i="39"/>
  <c r="AE179" i="39" s="1"/>
  <c r="AF179" i="39" s="1"/>
  <c r="AG179" i="39" s="1"/>
  <c r="AH179" i="39" s="1"/>
  <c r="AL179" i="39"/>
  <c r="AI177" i="38"/>
  <c r="AN177" i="38" a="1"/>
  <c r="AN177" i="38" s="1"/>
  <c r="AM177" i="38" a="1"/>
  <c r="AM177" i="38" s="1"/>
  <c r="AL178" i="37"/>
  <c r="AC179" i="37"/>
  <c r="AO177" i="37" a="1"/>
  <c r="AO177" i="37" s="1"/>
  <c r="AN182" i="36" a="1"/>
  <c r="AN182" i="36" s="1"/>
  <c r="AM182" i="36" a="1"/>
  <c r="AM182" i="36" s="1"/>
  <c r="AO182" i="36" a="1"/>
  <c r="AO182" i="36" s="1"/>
  <c r="AL183" i="36"/>
  <c r="AD183" i="36"/>
  <c r="AE183" i="36" s="1"/>
  <c r="AF183" i="36" s="1"/>
  <c r="AG183" i="36" s="1"/>
  <c r="AH183" i="36" s="1"/>
  <c r="AL182" i="35"/>
  <c r="AC183" i="35"/>
  <c r="AN181" i="35" a="1"/>
  <c r="AN181" i="35" s="1"/>
  <c r="AM181" i="35" a="1"/>
  <c r="AM181" i="35" s="1"/>
  <c r="AO181" i="35" a="1"/>
  <c r="AO181" i="35" s="1"/>
  <c r="AL182" i="34"/>
  <c r="AC183" i="34"/>
  <c r="AM181" i="34" a="1"/>
  <c r="AM181" i="34" s="1"/>
  <c r="AN181" i="34" a="1"/>
  <c r="AN181" i="34" s="1"/>
  <c r="AO181" i="34" a="1"/>
  <c r="AO181" i="34" s="1"/>
  <c r="AI175" i="33"/>
  <c r="AN175" i="33" a="1"/>
  <c r="AN175" i="33" s="1"/>
  <c r="AL175" i="32"/>
  <c r="AD175" i="32"/>
  <c r="AE175" i="32" s="1"/>
  <c r="AF175" i="32" s="1"/>
  <c r="AG175" i="32" s="1"/>
  <c r="AH175" i="32" s="1"/>
  <c r="AM174" i="32" a="1"/>
  <c r="AM174" i="32" s="1"/>
  <c r="AO174" i="32" a="1"/>
  <c r="AO174" i="32" s="1"/>
  <c r="AN174" i="32" a="1"/>
  <c r="AN174" i="32" s="1"/>
  <c r="AL177" i="31"/>
  <c r="AD177" i="31"/>
  <c r="AE177" i="31" s="1"/>
  <c r="AF177" i="31" s="1"/>
  <c r="AG177" i="31" s="1"/>
  <c r="AH177" i="31" s="1"/>
  <c r="AM176" i="31" a="1"/>
  <c r="AM176" i="31" s="1"/>
  <c r="AO176" i="31" a="1"/>
  <c r="AO176" i="31" s="1"/>
  <c r="AN176" i="31" a="1"/>
  <c r="AN176" i="31" s="1"/>
  <c r="AD179" i="30"/>
  <c r="AE179" i="30" s="1"/>
  <c r="AF179" i="30" s="1"/>
  <c r="AG179" i="30" s="1"/>
  <c r="AH179" i="30" s="1"/>
  <c r="AL179" i="30"/>
  <c r="AO178" i="30" a="1"/>
  <c r="AO178" i="30" s="1"/>
  <c r="AN178" i="30" a="1"/>
  <c r="AN178" i="30" s="1"/>
  <c r="AM178" i="30" a="1"/>
  <c r="AM178" i="30" s="1"/>
  <c r="AL176" i="29"/>
  <c r="AC177" i="29"/>
  <c r="AO175" i="29" a="1"/>
  <c r="AO175" i="29" s="1"/>
  <c r="AM181" i="28" a="1"/>
  <c r="AM181" i="28" s="1"/>
  <c r="AI181" i="28"/>
  <c r="AN181" i="28" a="1"/>
  <c r="AN181" i="28" s="1"/>
  <c r="AO176" i="27" a="1"/>
  <c r="AO176" i="27" s="1"/>
  <c r="AM176" i="27" a="1"/>
  <c r="AM176" i="27" s="1"/>
  <c r="AN176" i="27" a="1"/>
  <c r="AN176" i="27" s="1"/>
  <c r="AL177" i="27"/>
  <c r="AD177" i="27"/>
  <c r="AE177" i="27" s="1"/>
  <c r="AF177" i="27" s="1"/>
  <c r="AG177" i="27" s="1"/>
  <c r="AH177" i="27" s="1"/>
  <c r="AL177" i="26"/>
  <c r="AD177" i="26"/>
  <c r="AE177" i="26" s="1"/>
  <c r="AF177" i="26" s="1"/>
  <c r="AG177" i="26" s="1"/>
  <c r="AH177" i="26" s="1"/>
  <c r="AN176" i="26" a="1"/>
  <c r="AN176" i="26" s="1"/>
  <c r="AO176" i="26" a="1"/>
  <c r="AO176" i="26" s="1"/>
  <c r="AM176" i="26" a="1"/>
  <c r="AM176" i="26" s="1"/>
  <c r="AI181" i="25"/>
  <c r="AN181" i="25" a="1"/>
  <c r="AN181" i="25" s="1"/>
  <c r="AC185" i="24"/>
  <c r="AL184" i="24"/>
  <c r="AM183" i="24" a="1"/>
  <c r="AM183" i="24" s="1"/>
  <c r="AO183" i="24" a="1"/>
  <c r="AO183" i="24" s="1"/>
  <c r="AN183" i="24" a="1"/>
  <c r="AN183" i="24" s="1"/>
  <c r="AI179" i="23"/>
  <c r="N16" i="1"/>
  <c r="AI179" i="39" l="1"/>
  <c r="AN179" i="39" s="1" a="1"/>
  <c r="AN179" i="39" s="1"/>
  <c r="AC179" i="38"/>
  <c r="AL178" i="38"/>
  <c r="AO177" i="38" a="1"/>
  <c r="AO177" i="38" s="1"/>
  <c r="AD179" i="37"/>
  <c r="AE179" i="37" s="1"/>
  <c r="AF179" i="37" s="1"/>
  <c r="AG179" i="37" s="1"/>
  <c r="AH179" i="37" s="1"/>
  <c r="AL179" i="37"/>
  <c r="AN178" i="37" a="1"/>
  <c r="AN178" i="37" s="1"/>
  <c r="AM178" i="37" a="1"/>
  <c r="AM178" i="37" s="1"/>
  <c r="AO178" i="37" a="1"/>
  <c r="AO178" i="37" s="1"/>
  <c r="AI183" i="36"/>
  <c r="AL183" i="35"/>
  <c r="AD183" i="35"/>
  <c r="AE183" i="35" s="1"/>
  <c r="AF183" i="35" s="1"/>
  <c r="AG183" i="35" s="1"/>
  <c r="AH183" i="35" s="1"/>
  <c r="AN182" i="35" a="1"/>
  <c r="AN182" i="35" s="1"/>
  <c r="AO182" i="35" a="1"/>
  <c r="AO182" i="35" s="1"/>
  <c r="AM182" i="35" a="1"/>
  <c r="AM182" i="35" s="1"/>
  <c r="AD183" i="34"/>
  <c r="AE183" i="34" s="1"/>
  <c r="AF183" i="34" s="1"/>
  <c r="AG183" i="34" s="1"/>
  <c r="AH183" i="34" s="1"/>
  <c r="AL183" i="34"/>
  <c r="AM182" i="34" a="1"/>
  <c r="AM182" i="34" s="1"/>
  <c r="AO182" i="34" a="1"/>
  <c r="AO182" i="34" s="1"/>
  <c r="AN182" i="34" a="1"/>
  <c r="AN182" i="34" s="1"/>
  <c r="AL176" i="33"/>
  <c r="AC177" i="33"/>
  <c r="AO175" i="33" a="1"/>
  <c r="AO175" i="33" s="1"/>
  <c r="AM175" i="33" a="1"/>
  <c r="AM175" i="33" s="1"/>
  <c r="AI175" i="32"/>
  <c r="AN175" i="32" a="1"/>
  <c r="AN175" i="32" s="1"/>
  <c r="AI177" i="31"/>
  <c r="AN179" i="30" a="1"/>
  <c r="AN179" i="30" s="1"/>
  <c r="AI179" i="30"/>
  <c r="AL177" i="29"/>
  <c r="AD177" i="29"/>
  <c r="AE177" i="29" s="1"/>
  <c r="AF177" i="29" s="1"/>
  <c r="AG177" i="29" s="1"/>
  <c r="AH177" i="29" s="1"/>
  <c r="AO176" i="29" a="1"/>
  <c r="AO176" i="29" s="1"/>
  <c r="AN176" i="29" a="1"/>
  <c r="AN176" i="29" s="1"/>
  <c r="AM176" i="29" a="1"/>
  <c r="AM176" i="29" s="1"/>
  <c r="AL182" i="28"/>
  <c r="AC183" i="28"/>
  <c r="AO181" i="28" a="1"/>
  <c r="AO181" i="28" s="1"/>
  <c r="AN177" i="27" a="1"/>
  <c r="AN177" i="27" s="1"/>
  <c r="AI177" i="27"/>
  <c r="AI177" i="26"/>
  <c r="AN177" i="26" a="1"/>
  <c r="AN177" i="26" s="1"/>
  <c r="AM177" i="26" a="1"/>
  <c r="AM177" i="26" s="1"/>
  <c r="AO177" i="26" a="1"/>
  <c r="AO177" i="26" s="1"/>
  <c r="AC183" i="25"/>
  <c r="AL182" i="25"/>
  <c r="AM181" i="25" a="1"/>
  <c r="AM181" i="25" s="1"/>
  <c r="AO181" i="25" a="1"/>
  <c r="AO181" i="25" s="1"/>
  <c r="AO184" i="24" a="1"/>
  <c r="AO184" i="24" s="1"/>
  <c r="AN184" i="24" a="1"/>
  <c r="AN184" i="24" s="1"/>
  <c r="AM184" i="24" a="1"/>
  <c r="AM184" i="24" s="1"/>
  <c r="AD185" i="24"/>
  <c r="AE185" i="24" s="1"/>
  <c r="AF185" i="24" s="1"/>
  <c r="AG185" i="24" s="1"/>
  <c r="AH185" i="24" s="1"/>
  <c r="AL185" i="24"/>
  <c r="AL180" i="23"/>
  <c r="AC181" i="23"/>
  <c r="AO179" i="23" a="1"/>
  <c r="AO179" i="23" s="1"/>
  <c r="AN179" i="23" a="1"/>
  <c r="AN179" i="23" s="1"/>
  <c r="AM179" i="23" a="1"/>
  <c r="AM179" i="23" s="1"/>
  <c r="AK196" i="1"/>
  <c r="AK194" i="1"/>
  <c r="AK192" i="1"/>
  <c r="AK190" i="1"/>
  <c r="AK188" i="1"/>
  <c r="AK186" i="1"/>
  <c r="AK184" i="1"/>
  <c r="AK182" i="1"/>
  <c r="AK180" i="1"/>
  <c r="AK178" i="1"/>
  <c r="AK176" i="1"/>
  <c r="AK174" i="1"/>
  <c r="AK172" i="1"/>
  <c r="AK170" i="1"/>
  <c r="AK168" i="1"/>
  <c r="AK166" i="1"/>
  <c r="AK164" i="1"/>
  <c r="AK162" i="1"/>
  <c r="AK160" i="1"/>
  <c r="AK158" i="1"/>
  <c r="AK156" i="1"/>
  <c r="U196" i="1"/>
  <c r="U194" i="1"/>
  <c r="U192" i="1"/>
  <c r="U190" i="1"/>
  <c r="U188" i="1"/>
  <c r="U186" i="1"/>
  <c r="U184" i="1"/>
  <c r="U182" i="1"/>
  <c r="U180" i="1"/>
  <c r="U178" i="1"/>
  <c r="U176" i="1"/>
  <c r="U174" i="1"/>
  <c r="U172" i="1"/>
  <c r="U170" i="1"/>
  <c r="U168" i="1"/>
  <c r="U166" i="1"/>
  <c r="U164" i="1"/>
  <c r="U162" i="1"/>
  <c r="U160" i="1"/>
  <c r="U158" i="1"/>
  <c r="U156" i="1"/>
  <c r="AK146" i="1"/>
  <c r="AK144" i="1"/>
  <c r="AK142" i="1"/>
  <c r="AK140" i="1"/>
  <c r="AK138" i="1"/>
  <c r="AK136" i="1"/>
  <c r="AK134" i="1"/>
  <c r="AK132" i="1"/>
  <c r="AK130" i="1"/>
  <c r="AK128" i="1"/>
  <c r="AK126" i="1"/>
  <c r="AK124" i="1"/>
  <c r="AK122" i="1"/>
  <c r="AK120" i="1"/>
  <c r="AK118" i="1"/>
  <c r="AK116" i="1"/>
  <c r="AK114" i="1"/>
  <c r="AK112" i="1"/>
  <c r="AK110" i="1"/>
  <c r="AK108" i="1"/>
  <c r="AK106" i="1"/>
  <c r="U146" i="1"/>
  <c r="U144" i="1"/>
  <c r="U142" i="1"/>
  <c r="U140" i="1"/>
  <c r="U138" i="1"/>
  <c r="U136" i="1"/>
  <c r="U134" i="1"/>
  <c r="U132" i="1"/>
  <c r="U130" i="1"/>
  <c r="U128" i="1"/>
  <c r="U126" i="1"/>
  <c r="U124" i="1"/>
  <c r="U122" i="1"/>
  <c r="U120" i="1"/>
  <c r="U118" i="1"/>
  <c r="U116" i="1"/>
  <c r="U114" i="1"/>
  <c r="U112" i="1"/>
  <c r="U110" i="1"/>
  <c r="U108" i="1"/>
  <c r="U106" i="1"/>
  <c r="AK96" i="1"/>
  <c r="AK94" i="1"/>
  <c r="AK92" i="1"/>
  <c r="AK90" i="1"/>
  <c r="AK88" i="1"/>
  <c r="AK86" i="1"/>
  <c r="AK84" i="1"/>
  <c r="AK82" i="1"/>
  <c r="AK80" i="1"/>
  <c r="AK78" i="1"/>
  <c r="AK76" i="1"/>
  <c r="AK72" i="1"/>
  <c r="AK68" i="1"/>
  <c r="AK64" i="1"/>
  <c r="AK62" i="1"/>
  <c r="AK60" i="1"/>
  <c r="AK58" i="1"/>
  <c r="AK56" i="1"/>
  <c r="U88" i="1"/>
  <c r="U90" i="1"/>
  <c r="U92" i="1"/>
  <c r="U94" i="1"/>
  <c r="U96" i="1"/>
  <c r="U86" i="1"/>
  <c r="U84" i="1"/>
  <c r="U82" i="1"/>
  <c r="U80" i="1"/>
  <c r="U78" i="1"/>
  <c r="U76" i="1"/>
  <c r="U74" i="1"/>
  <c r="U72" i="1"/>
  <c r="U70" i="1"/>
  <c r="U68" i="1"/>
  <c r="U66" i="1"/>
  <c r="U64" i="1"/>
  <c r="U62" i="1"/>
  <c r="U60" i="1"/>
  <c r="U58" i="1"/>
  <c r="U56" i="1"/>
  <c r="AK47" i="1"/>
  <c r="AK45" i="1"/>
  <c r="AK43" i="1"/>
  <c r="AK41" i="1"/>
  <c r="AK39" i="1"/>
  <c r="AK37" i="1"/>
  <c r="AK35" i="1"/>
  <c r="AK33" i="1"/>
  <c r="AK31" i="1"/>
  <c r="AK29" i="1"/>
  <c r="AK27" i="1"/>
  <c r="AK25" i="1"/>
  <c r="AK23" i="1"/>
  <c r="AK21" i="1"/>
  <c r="AK19" i="1"/>
  <c r="AK17" i="1"/>
  <c r="U39" i="1"/>
  <c r="U41" i="1"/>
  <c r="U43" i="1"/>
  <c r="U45" i="1"/>
  <c r="U47" i="1"/>
  <c r="AJ196" i="1"/>
  <c r="AJ195" i="1"/>
  <c r="AJ194" i="1"/>
  <c r="AJ193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8" i="1"/>
  <c r="AJ167" i="1"/>
  <c r="AJ166" i="1"/>
  <c r="AJ165" i="1"/>
  <c r="AJ164" i="1"/>
  <c r="AJ163" i="1"/>
  <c r="AJ162" i="1"/>
  <c r="AJ161" i="1"/>
  <c r="AJ160" i="1"/>
  <c r="AJ159" i="1"/>
  <c r="AJ158" i="1"/>
  <c r="AJ157" i="1"/>
  <c r="AJ156" i="1"/>
  <c r="AJ155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AJ146" i="1"/>
  <c r="AJ145" i="1"/>
  <c r="AJ144" i="1"/>
  <c r="AJ143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8" i="1"/>
  <c r="AJ117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J96" i="1"/>
  <c r="AJ95" i="1"/>
  <c r="AJ94" i="1"/>
  <c r="AJ93" i="1"/>
  <c r="AJ92" i="1"/>
  <c r="AJ91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J78" i="1"/>
  <c r="AJ77" i="1"/>
  <c r="AJ76" i="1"/>
  <c r="AJ75" i="1"/>
  <c r="AJ74" i="1"/>
  <c r="AJ73" i="1"/>
  <c r="AK74" i="1" s="1"/>
  <c r="AJ72" i="1"/>
  <c r="AJ71" i="1"/>
  <c r="AJ70" i="1"/>
  <c r="AJ69" i="1"/>
  <c r="AK70" i="1" s="1"/>
  <c r="AJ68" i="1"/>
  <c r="AJ67" i="1"/>
  <c r="AJ66" i="1"/>
  <c r="AJ65" i="1"/>
  <c r="AK66" i="1" s="1"/>
  <c r="AJ64" i="1"/>
  <c r="AJ63" i="1"/>
  <c r="AJ62" i="1"/>
  <c r="AJ61" i="1"/>
  <c r="AJ60" i="1"/>
  <c r="AJ59" i="1"/>
  <c r="AJ58" i="1"/>
  <c r="AJ57" i="1"/>
  <c r="AJ56" i="1"/>
  <c r="AJ55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17" i="1"/>
  <c r="T16" i="1"/>
  <c r="T56" i="1"/>
  <c r="T55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17" i="1"/>
  <c r="AJ16" i="1"/>
  <c r="N8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U35" i="1" s="1"/>
  <c r="T36" i="1"/>
  <c r="T37" i="1"/>
  <c r="T38" i="1"/>
  <c r="T39" i="1"/>
  <c r="T40" i="1"/>
  <c r="T41" i="1"/>
  <c r="T42" i="1"/>
  <c r="T43" i="1"/>
  <c r="T44" i="1"/>
  <c r="T45" i="1"/>
  <c r="T46" i="1"/>
  <c r="T47" i="1"/>
  <c r="AJ147" i="1" l="1"/>
  <c r="AK147" i="1" s="1"/>
  <c r="T147" i="1"/>
  <c r="U147" i="1" s="1"/>
  <c r="AJ97" i="1"/>
  <c r="AK97" i="1" s="1"/>
  <c r="AJ197" i="1"/>
  <c r="AK197" i="1" s="1"/>
  <c r="T97" i="1"/>
  <c r="U97" i="1" s="1"/>
  <c r="T197" i="1"/>
  <c r="U197" i="1" s="1"/>
  <c r="AJ48" i="1"/>
  <c r="AK48" i="1" s="1"/>
  <c r="AC181" i="39"/>
  <c r="AL180" i="39"/>
  <c r="AM179" i="39" a="1"/>
  <c r="AM179" i="39" s="1"/>
  <c r="AO179" i="39" a="1"/>
  <c r="AO179" i="39" s="1"/>
  <c r="AN178" i="38" a="1"/>
  <c r="AN178" i="38" s="1"/>
  <c r="AO178" i="38" a="1"/>
  <c r="AO178" i="38" s="1"/>
  <c r="AM178" i="38" a="1"/>
  <c r="AM178" i="38" s="1"/>
  <c r="AD179" i="38"/>
  <c r="AE179" i="38" s="1"/>
  <c r="AF179" i="38" s="1"/>
  <c r="AG179" i="38" s="1"/>
  <c r="AH179" i="38" s="1"/>
  <c r="AL179" i="38"/>
  <c r="AI179" i="37"/>
  <c r="AN179" i="37" a="1"/>
  <c r="AN179" i="37" s="1"/>
  <c r="AL184" i="36"/>
  <c r="AC185" i="36"/>
  <c r="AN183" i="36" a="1"/>
  <c r="AN183" i="36" s="1"/>
  <c r="AM183" i="36" a="1"/>
  <c r="AM183" i="36" s="1"/>
  <c r="AO183" i="36" a="1"/>
  <c r="AO183" i="36" s="1"/>
  <c r="AI183" i="35"/>
  <c r="AN183" i="35" a="1"/>
  <c r="AN183" i="35" s="1"/>
  <c r="AO183" i="35" a="1"/>
  <c r="AO183" i="35" s="1"/>
  <c r="AM183" i="35" a="1"/>
  <c r="AM183" i="35" s="1"/>
  <c r="AI183" i="34"/>
  <c r="AL177" i="33"/>
  <c r="AD177" i="33"/>
  <c r="AE177" i="33" s="1"/>
  <c r="AF177" i="33" s="1"/>
  <c r="AG177" i="33" s="1"/>
  <c r="AH177" i="33" s="1"/>
  <c r="AO176" i="33" a="1"/>
  <c r="AO176" i="33" s="1"/>
  <c r="AN176" i="33" a="1"/>
  <c r="AN176" i="33" s="1"/>
  <c r="AM176" i="33" a="1"/>
  <c r="AM176" i="33" s="1"/>
  <c r="AL176" i="32"/>
  <c r="AC177" i="32"/>
  <c r="AM175" i="32" a="1"/>
  <c r="AM175" i="32" s="1"/>
  <c r="AO175" i="32" a="1"/>
  <c r="AO175" i="32" s="1"/>
  <c r="AL178" i="31"/>
  <c r="AC179" i="31"/>
  <c r="AO177" i="31" a="1"/>
  <c r="AO177" i="31" s="1"/>
  <c r="AN177" i="31" a="1"/>
  <c r="AN177" i="31" s="1"/>
  <c r="AM177" i="31" a="1"/>
  <c r="AM177" i="31" s="1"/>
  <c r="AC181" i="30"/>
  <c r="AL180" i="30"/>
  <c r="AM179" i="30" a="1"/>
  <c r="AM179" i="30" s="1"/>
  <c r="AO179" i="30" a="1"/>
  <c r="AO179" i="30" s="1"/>
  <c r="AI177" i="29"/>
  <c r="AM177" i="29" a="1"/>
  <c r="AM177" i="29" s="1"/>
  <c r="AD183" i="28"/>
  <c r="AE183" i="28" s="1"/>
  <c r="AF183" i="28" s="1"/>
  <c r="AG183" i="28" s="1"/>
  <c r="AH183" i="28" s="1"/>
  <c r="AL183" i="28"/>
  <c r="AO182" i="28" a="1"/>
  <c r="AO182" i="28" s="1"/>
  <c r="AN182" i="28" a="1"/>
  <c r="AN182" i="28" s="1"/>
  <c r="AM182" i="28" a="1"/>
  <c r="AM182" i="28" s="1"/>
  <c r="AL178" i="27"/>
  <c r="AC179" i="27"/>
  <c r="AM177" i="27" a="1"/>
  <c r="AM177" i="27" s="1"/>
  <c r="AO177" i="27" a="1"/>
  <c r="AO177" i="27" s="1"/>
  <c r="AL178" i="26"/>
  <c r="AC179" i="26"/>
  <c r="AO182" i="25" a="1"/>
  <c r="AO182" i="25" s="1"/>
  <c r="AN182" i="25" a="1"/>
  <c r="AN182" i="25" s="1"/>
  <c r="AM182" i="25" a="1"/>
  <c r="AM182" i="25" s="1"/>
  <c r="AD183" i="25"/>
  <c r="AE183" i="25" s="1"/>
  <c r="AF183" i="25" s="1"/>
  <c r="AG183" i="25" s="1"/>
  <c r="AH183" i="25" s="1"/>
  <c r="AL183" i="25"/>
  <c r="AI185" i="24"/>
  <c r="AD181" i="23"/>
  <c r="AE181" i="23" s="1"/>
  <c r="AF181" i="23" s="1"/>
  <c r="AG181" i="23" s="1"/>
  <c r="AH181" i="23" s="1"/>
  <c r="AL181" i="23"/>
  <c r="AO180" i="23" a="1"/>
  <c r="AO180" i="23" s="1"/>
  <c r="AN180" i="23" a="1"/>
  <c r="AN180" i="23" s="1"/>
  <c r="AM180" i="23" a="1"/>
  <c r="AM180" i="23" s="1"/>
  <c r="U37" i="1"/>
  <c r="U33" i="1"/>
  <c r="U31" i="1"/>
  <c r="U29" i="1"/>
  <c r="U27" i="1"/>
  <c r="U25" i="1"/>
  <c r="N10" i="1"/>
  <c r="N9" i="1"/>
  <c r="N7" i="1"/>
  <c r="N6" i="1"/>
  <c r="N3" i="1"/>
  <c r="AN180" i="39" l="1" a="1"/>
  <c r="AN180" i="39" s="1"/>
  <c r="AM180" i="39" a="1"/>
  <c r="AM180" i="39" s="1"/>
  <c r="AO180" i="39" a="1"/>
  <c r="AO180" i="39" s="1"/>
  <c r="AL181" i="39"/>
  <c r="AD181" i="39"/>
  <c r="AE181" i="39" s="1"/>
  <c r="AF181" i="39" s="1"/>
  <c r="AG181" i="39" s="1"/>
  <c r="AH181" i="39" s="1"/>
  <c r="AI179" i="38"/>
  <c r="AN179" i="38" a="1"/>
  <c r="AN179" i="38" s="1"/>
  <c r="AC181" i="37"/>
  <c r="AL180" i="37"/>
  <c r="AM179" i="37" a="1"/>
  <c r="AM179" i="37" s="1"/>
  <c r="AO179" i="37" a="1"/>
  <c r="AO179" i="37" s="1"/>
  <c r="AL185" i="36"/>
  <c r="AD185" i="36"/>
  <c r="AE185" i="36" s="1"/>
  <c r="AF185" i="36" s="1"/>
  <c r="AG185" i="36" s="1"/>
  <c r="AH185" i="36" s="1"/>
  <c r="AO184" i="36" a="1"/>
  <c r="AO184" i="36" s="1"/>
  <c r="AM184" i="36" a="1"/>
  <c r="AM184" i="36" s="1"/>
  <c r="AN184" i="36" a="1"/>
  <c r="AN184" i="36" s="1"/>
  <c r="AC185" i="35"/>
  <c r="AL184" i="35"/>
  <c r="AC185" i="34"/>
  <c r="AL184" i="34"/>
  <c r="AM183" i="34" a="1"/>
  <c r="AM183" i="34" s="1"/>
  <c r="AO183" i="34" a="1"/>
  <c r="AO183" i="34" s="1"/>
  <c r="AN183" i="34" a="1"/>
  <c r="AN183" i="34" s="1"/>
  <c r="AI177" i="33"/>
  <c r="AO177" i="33" a="1"/>
  <c r="AO177" i="33" s="1"/>
  <c r="AM177" i="33" a="1"/>
  <c r="AM177" i="33" s="1"/>
  <c r="AD177" i="32"/>
  <c r="AE177" i="32" s="1"/>
  <c r="AF177" i="32" s="1"/>
  <c r="AG177" i="32" s="1"/>
  <c r="AH177" i="32" s="1"/>
  <c r="AL177" i="32"/>
  <c r="AM176" i="32" a="1"/>
  <c r="AM176" i="32" s="1"/>
  <c r="AN176" i="32" a="1"/>
  <c r="AN176" i="32" s="1"/>
  <c r="AO176" i="32" a="1"/>
  <c r="AO176" i="32" s="1"/>
  <c r="AD179" i="31"/>
  <c r="AE179" i="31" s="1"/>
  <c r="AF179" i="31" s="1"/>
  <c r="AG179" i="31" s="1"/>
  <c r="AH179" i="31" s="1"/>
  <c r="AL179" i="31"/>
  <c r="AO178" i="31" a="1"/>
  <c r="AO178" i="31" s="1"/>
  <c r="AM178" i="31" a="1"/>
  <c r="AM178" i="31" s="1"/>
  <c r="AN178" i="31" a="1"/>
  <c r="AN178" i="31" s="1"/>
  <c r="AN180" i="30" a="1"/>
  <c r="AN180" i="30" s="1"/>
  <c r="AO180" i="30" a="1"/>
  <c r="AO180" i="30" s="1"/>
  <c r="AM180" i="30" a="1"/>
  <c r="AM180" i="30" s="1"/>
  <c r="AD181" i="30"/>
  <c r="AE181" i="30" s="1"/>
  <c r="AF181" i="30" s="1"/>
  <c r="AG181" i="30" s="1"/>
  <c r="AH181" i="30" s="1"/>
  <c r="AL181" i="30"/>
  <c r="AL178" i="29"/>
  <c r="AC179" i="29"/>
  <c r="AO177" i="29" a="1"/>
  <c r="AO177" i="29" s="1"/>
  <c r="AN177" i="29" a="1"/>
  <c r="AN177" i="29" s="1"/>
  <c r="AN183" i="28" a="1"/>
  <c r="AN183" i="28" s="1"/>
  <c r="AI183" i="28"/>
  <c r="AL179" i="27"/>
  <c r="AD179" i="27"/>
  <c r="AE179" i="27" s="1"/>
  <c r="AF179" i="27" s="1"/>
  <c r="AG179" i="27" s="1"/>
  <c r="AH179" i="27" s="1"/>
  <c r="AN178" i="27" a="1"/>
  <c r="AN178" i="27" s="1"/>
  <c r="AM178" i="27" a="1"/>
  <c r="AM178" i="27" s="1"/>
  <c r="AO178" i="27" a="1"/>
  <c r="AO178" i="27" s="1"/>
  <c r="AD179" i="26"/>
  <c r="AE179" i="26" s="1"/>
  <c r="AF179" i="26" s="1"/>
  <c r="AG179" i="26" s="1"/>
  <c r="AH179" i="26" s="1"/>
  <c r="AL179" i="26"/>
  <c r="AM178" i="26" a="1"/>
  <c r="AM178" i="26" s="1"/>
  <c r="AO178" i="26" a="1"/>
  <c r="AO178" i="26" s="1"/>
  <c r="AN178" i="26" a="1"/>
  <c r="AN178" i="26" s="1"/>
  <c r="AI183" i="25"/>
  <c r="AN183" i="25" a="1"/>
  <c r="AN183" i="25" s="1"/>
  <c r="AL186" i="24"/>
  <c r="AC187" i="24"/>
  <c r="AN185" i="24" a="1"/>
  <c r="AN185" i="24" s="1"/>
  <c r="AM185" i="24" a="1"/>
  <c r="AM185" i="24" s="1"/>
  <c r="AO185" i="24" a="1"/>
  <c r="AO185" i="24" s="1"/>
  <c r="AI181" i="23"/>
  <c r="C9" i="1"/>
  <c r="V16" i="1"/>
  <c r="AI181" i="39" l="1"/>
  <c r="AL180" i="38"/>
  <c r="AC181" i="38"/>
  <c r="AM179" i="38" a="1"/>
  <c r="AM179" i="38" s="1"/>
  <c r="AO179" i="38" a="1"/>
  <c r="AO179" i="38" s="1"/>
  <c r="AM180" i="37" a="1"/>
  <c r="AM180" i="37" s="1"/>
  <c r="AN180" i="37" a="1"/>
  <c r="AN180" i="37" s="1"/>
  <c r="AO180" i="37" a="1"/>
  <c r="AO180" i="37" s="1"/>
  <c r="AL181" i="37"/>
  <c r="AD181" i="37"/>
  <c r="AE181" i="37" s="1"/>
  <c r="AF181" i="37" s="1"/>
  <c r="AG181" i="37" s="1"/>
  <c r="AH181" i="37" s="1"/>
  <c r="AI185" i="36"/>
  <c r="AN185" i="36" a="1"/>
  <c r="AN185" i="36" s="1"/>
  <c r="AO185" i="36" a="1"/>
  <c r="AO185" i="36" s="1"/>
  <c r="AO184" i="35" a="1"/>
  <c r="AO184" i="35" s="1"/>
  <c r="AN184" i="35" a="1"/>
  <c r="AN184" i="35" s="1"/>
  <c r="AM184" i="35" a="1"/>
  <c r="AM184" i="35" s="1"/>
  <c r="AL185" i="35"/>
  <c r="AD185" i="35"/>
  <c r="AE185" i="35" s="1"/>
  <c r="AF185" i="35" s="1"/>
  <c r="AG185" i="35" s="1"/>
  <c r="AH185" i="35" s="1"/>
  <c r="AM184" i="34" a="1"/>
  <c r="AM184" i="34" s="1"/>
  <c r="AO184" i="34" a="1"/>
  <c r="AO184" i="34" s="1"/>
  <c r="AN184" i="34" a="1"/>
  <c r="AN184" i="34" s="1"/>
  <c r="AL185" i="34"/>
  <c r="AD185" i="34"/>
  <c r="AE185" i="34" s="1"/>
  <c r="AF185" i="34" s="1"/>
  <c r="AG185" i="34" s="1"/>
  <c r="AH185" i="34" s="1"/>
  <c r="AL178" i="33"/>
  <c r="AC179" i="33"/>
  <c r="AN177" i="33" a="1"/>
  <c r="AN177" i="33" s="1"/>
  <c r="AI177" i="32"/>
  <c r="AI179" i="31"/>
  <c r="AI181" i="30"/>
  <c r="AN178" i="29" a="1"/>
  <c r="AN178" i="29" s="1"/>
  <c r="AM178" i="29" a="1"/>
  <c r="AM178" i="29" s="1"/>
  <c r="AO178" i="29" a="1"/>
  <c r="AO178" i="29" s="1"/>
  <c r="AD179" i="29"/>
  <c r="AE179" i="29" s="1"/>
  <c r="AF179" i="29" s="1"/>
  <c r="AG179" i="29" s="1"/>
  <c r="AH179" i="29" s="1"/>
  <c r="AL179" i="29"/>
  <c r="AC185" i="28"/>
  <c r="AL184" i="28"/>
  <c r="AM183" i="28" a="1"/>
  <c r="AM183" i="28" s="1"/>
  <c r="AO183" i="28" a="1"/>
  <c r="AO183" i="28" s="1"/>
  <c r="AI179" i="27"/>
  <c r="AN179" i="27" a="1"/>
  <c r="AN179" i="27" s="1"/>
  <c r="AI179" i="26"/>
  <c r="AN179" i="26" a="1"/>
  <c r="AN179" i="26" s="1"/>
  <c r="AL184" i="25"/>
  <c r="AC185" i="25"/>
  <c r="AM183" i="25" a="1"/>
  <c r="AM183" i="25" s="1"/>
  <c r="AO183" i="25" a="1"/>
  <c r="AO183" i="25" s="1"/>
  <c r="AL187" i="24"/>
  <c r="AD187" i="24"/>
  <c r="AE187" i="24" s="1"/>
  <c r="AF187" i="24" s="1"/>
  <c r="AG187" i="24" s="1"/>
  <c r="AH187" i="24" s="1"/>
  <c r="AM186" i="24" a="1"/>
  <c r="AM186" i="24" s="1"/>
  <c r="AO186" i="24" a="1"/>
  <c r="AO186" i="24" s="1"/>
  <c r="AN186" i="24" a="1"/>
  <c r="AN186" i="24" s="1"/>
  <c r="AC183" i="23"/>
  <c r="AL182" i="23"/>
  <c r="AM181" i="23" a="1"/>
  <c r="AM181" i="23" s="1"/>
  <c r="AN181" i="23" a="1"/>
  <c r="AN181" i="23" s="1"/>
  <c r="AO181" i="23" a="1"/>
  <c r="AO181" i="23" s="1"/>
  <c r="E9" i="1"/>
  <c r="C10" i="1"/>
  <c r="AL182" i="39" l="1"/>
  <c r="AC183" i="39"/>
  <c r="AM181" i="39" a="1"/>
  <c r="AM181" i="39" s="1"/>
  <c r="AO181" i="39" a="1"/>
  <c r="AO181" i="39" s="1"/>
  <c r="AN181" i="39" a="1"/>
  <c r="AN181" i="39" s="1"/>
  <c r="AL181" i="38"/>
  <c r="AD181" i="38"/>
  <c r="AE181" i="38" s="1"/>
  <c r="AF181" i="38" s="1"/>
  <c r="AG181" i="38" s="1"/>
  <c r="AH181" i="38" s="1"/>
  <c r="AM180" i="38" a="1"/>
  <c r="AM180" i="38" s="1"/>
  <c r="AN180" i="38" a="1"/>
  <c r="AN180" i="38" s="1"/>
  <c r="AO180" i="38" a="1"/>
  <c r="AO180" i="38" s="1"/>
  <c r="AI181" i="37"/>
  <c r="AM181" i="37" a="1"/>
  <c r="AM181" i="37" s="1"/>
  <c r="AC187" i="36"/>
  <c r="AL186" i="36"/>
  <c r="AM185" i="36" a="1"/>
  <c r="AM185" i="36" s="1"/>
  <c r="AI185" i="35"/>
  <c r="AI185" i="34"/>
  <c r="AN185" i="34" a="1"/>
  <c r="AN185" i="34" s="1"/>
  <c r="AO185" i="34" a="1"/>
  <c r="AO185" i="34" s="1"/>
  <c r="AD179" i="33"/>
  <c r="AE179" i="33" s="1"/>
  <c r="AF179" i="33" s="1"/>
  <c r="AG179" i="33" s="1"/>
  <c r="AH179" i="33" s="1"/>
  <c r="AL179" i="33"/>
  <c r="AO178" i="33" a="1"/>
  <c r="AO178" i="33" s="1"/>
  <c r="AN178" i="33" a="1"/>
  <c r="AN178" i="33" s="1"/>
  <c r="AM178" i="33" a="1"/>
  <c r="AM178" i="33" s="1"/>
  <c r="AL178" i="32"/>
  <c r="AC179" i="32"/>
  <c r="AM177" i="32" a="1"/>
  <c r="AM177" i="32" s="1"/>
  <c r="AO177" i="32" a="1"/>
  <c r="AO177" i="32" s="1"/>
  <c r="AN177" i="32" a="1"/>
  <c r="AN177" i="32" s="1"/>
  <c r="AC181" i="31"/>
  <c r="AL180" i="31"/>
  <c r="AM179" i="31" a="1"/>
  <c r="AM179" i="31" s="1"/>
  <c r="AN179" i="31" a="1"/>
  <c r="AN179" i="31" s="1"/>
  <c r="AO179" i="31" a="1"/>
  <c r="AO179" i="31" s="1"/>
  <c r="AL182" i="30"/>
  <c r="AC183" i="30"/>
  <c r="AN181" i="30" a="1"/>
  <c r="AN181" i="30" s="1"/>
  <c r="AM181" i="30" a="1"/>
  <c r="AM181" i="30" s="1"/>
  <c r="AO181" i="30" a="1"/>
  <c r="AO181" i="30" s="1"/>
  <c r="AI179" i="29"/>
  <c r="AN179" i="29" a="1"/>
  <c r="AN179" i="29" s="1"/>
  <c r="AO184" i="28" a="1"/>
  <c r="AO184" i="28" s="1"/>
  <c r="AN184" i="28" a="1"/>
  <c r="AN184" i="28" s="1"/>
  <c r="AM184" i="28" a="1"/>
  <c r="AM184" i="28" s="1"/>
  <c r="AL185" i="28"/>
  <c r="AD185" i="28"/>
  <c r="AE185" i="28" s="1"/>
  <c r="AF185" i="28" s="1"/>
  <c r="AG185" i="28" s="1"/>
  <c r="AH185" i="28" s="1"/>
  <c r="AC181" i="27"/>
  <c r="AL180" i="27"/>
  <c r="AO179" i="27" a="1"/>
  <c r="AO179" i="27" s="1"/>
  <c r="AM179" i="27" a="1"/>
  <c r="AM179" i="27" s="1"/>
  <c r="AL180" i="26"/>
  <c r="AC181" i="26"/>
  <c r="AM179" i="26" a="1"/>
  <c r="AM179" i="26" s="1"/>
  <c r="AO179" i="26" a="1"/>
  <c r="AO179" i="26" s="1"/>
  <c r="AL185" i="25"/>
  <c r="AD185" i="25"/>
  <c r="AE185" i="25" s="1"/>
  <c r="AF185" i="25" s="1"/>
  <c r="AG185" i="25" s="1"/>
  <c r="AH185" i="25" s="1"/>
  <c r="AN184" i="25" a="1"/>
  <c r="AN184" i="25" s="1"/>
  <c r="AM184" i="25" a="1"/>
  <c r="AM184" i="25" s="1"/>
  <c r="AO184" i="25" a="1"/>
  <c r="AO184" i="25" s="1"/>
  <c r="AI187" i="24"/>
  <c r="AN187" i="24" a="1"/>
  <c r="AN187" i="24" s="1"/>
  <c r="AM187" i="24" a="1"/>
  <c r="AM187" i="24" s="1"/>
  <c r="AO182" i="23" a="1"/>
  <c r="AO182" i="23" s="1"/>
  <c r="AN182" i="23" a="1"/>
  <c r="AN182" i="23" s="1"/>
  <c r="AM182" i="23" a="1"/>
  <c r="AM182" i="23" s="1"/>
  <c r="AL183" i="23"/>
  <c r="AD183" i="23"/>
  <c r="AE183" i="23" s="1"/>
  <c r="AF183" i="23" s="1"/>
  <c r="AG183" i="23" s="1"/>
  <c r="AH183" i="23" s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D10" i="1"/>
  <c r="E10" i="1"/>
  <c r="AD183" i="39" l="1"/>
  <c r="AE183" i="39" s="1"/>
  <c r="AF183" i="39" s="1"/>
  <c r="AG183" i="39" s="1"/>
  <c r="AH183" i="39" s="1"/>
  <c r="AL183" i="39"/>
  <c r="AO182" i="39" a="1"/>
  <c r="AO182" i="39" s="1"/>
  <c r="AM182" i="39" a="1"/>
  <c r="AM182" i="39" s="1"/>
  <c r="AN182" i="39" a="1"/>
  <c r="AN182" i="39" s="1"/>
  <c r="AI181" i="38"/>
  <c r="AO181" i="38" a="1"/>
  <c r="AO181" i="38" s="1"/>
  <c r="AL182" i="37"/>
  <c r="AC183" i="37"/>
  <c r="AN181" i="37" a="1"/>
  <c r="AN181" i="37" s="1"/>
  <c r="AO181" i="37" a="1"/>
  <c r="AO181" i="37" s="1"/>
  <c r="AO186" i="36" a="1"/>
  <c r="AO186" i="36" s="1"/>
  <c r="AM186" i="36" a="1"/>
  <c r="AM186" i="36" s="1"/>
  <c r="AN186" i="36" a="1"/>
  <c r="AN186" i="36" s="1"/>
  <c r="AL187" i="36"/>
  <c r="AD187" i="36"/>
  <c r="AE187" i="36" s="1"/>
  <c r="AF187" i="36" s="1"/>
  <c r="AG187" i="36" s="1"/>
  <c r="AH187" i="36" s="1"/>
  <c r="AL186" i="35"/>
  <c r="AC187" i="35"/>
  <c r="AO185" i="35" a="1"/>
  <c r="AO185" i="35" s="1"/>
  <c r="AN185" i="35" a="1"/>
  <c r="AN185" i="35" s="1"/>
  <c r="AM185" i="35" a="1"/>
  <c r="AM185" i="35" s="1"/>
  <c r="AL186" i="34"/>
  <c r="AC187" i="34"/>
  <c r="AM185" i="34" a="1"/>
  <c r="AM185" i="34" s="1"/>
  <c r="AI179" i="33"/>
  <c r="AN179" i="33" a="1"/>
  <c r="AN179" i="33" s="1"/>
  <c r="AD179" i="32"/>
  <c r="AE179" i="32" s="1"/>
  <c r="AF179" i="32" s="1"/>
  <c r="AG179" i="32" s="1"/>
  <c r="AH179" i="32" s="1"/>
  <c r="AL179" i="32"/>
  <c r="AM178" i="32" a="1"/>
  <c r="AM178" i="32" s="1"/>
  <c r="AN178" i="32" a="1"/>
  <c r="AN178" i="32" s="1"/>
  <c r="AO178" i="32" a="1"/>
  <c r="AO178" i="32" s="1"/>
  <c r="AN180" i="31" a="1"/>
  <c r="AN180" i="31" s="1"/>
  <c r="AO180" i="31" a="1"/>
  <c r="AO180" i="31" s="1"/>
  <c r="AM180" i="31" a="1"/>
  <c r="AM180" i="31" s="1"/>
  <c r="AD181" i="31"/>
  <c r="AE181" i="31" s="1"/>
  <c r="AF181" i="31" s="1"/>
  <c r="AG181" i="31" s="1"/>
  <c r="AH181" i="31" s="1"/>
  <c r="AL181" i="31"/>
  <c r="AD183" i="30"/>
  <c r="AE183" i="30" s="1"/>
  <c r="AF183" i="30" s="1"/>
  <c r="AG183" i="30" s="1"/>
  <c r="AH183" i="30" s="1"/>
  <c r="AL183" i="30"/>
  <c r="AN182" i="30" a="1"/>
  <c r="AN182" i="30" s="1"/>
  <c r="AM182" i="30" a="1"/>
  <c r="AM182" i="30" s="1"/>
  <c r="AO182" i="30" a="1"/>
  <c r="AO182" i="30" s="1"/>
  <c r="AC181" i="29"/>
  <c r="AL180" i="29"/>
  <c r="AO179" i="29" a="1"/>
  <c r="AO179" i="29" s="1"/>
  <c r="AM179" i="29" a="1"/>
  <c r="AM179" i="29" s="1"/>
  <c r="AN185" i="28" a="1"/>
  <c r="AN185" i="28" s="1"/>
  <c r="AI185" i="28"/>
  <c r="AM180" i="27" a="1"/>
  <c r="AM180" i="27" s="1"/>
  <c r="AO180" i="27" a="1"/>
  <c r="AO180" i="27" s="1"/>
  <c r="AN180" i="27" a="1"/>
  <c r="AN180" i="27" s="1"/>
  <c r="AD181" i="27"/>
  <c r="AE181" i="27" s="1"/>
  <c r="AF181" i="27" s="1"/>
  <c r="AG181" i="27" s="1"/>
  <c r="AH181" i="27" s="1"/>
  <c r="AL181" i="27"/>
  <c r="AD181" i="26"/>
  <c r="AE181" i="26" s="1"/>
  <c r="AF181" i="26" s="1"/>
  <c r="AG181" i="26" s="1"/>
  <c r="AH181" i="26" s="1"/>
  <c r="AL181" i="26"/>
  <c r="AM180" i="26" a="1"/>
  <c r="AM180" i="26" s="1"/>
  <c r="AO180" i="26" a="1"/>
  <c r="AO180" i="26" s="1"/>
  <c r="AN180" i="26" a="1"/>
  <c r="AN180" i="26" s="1"/>
  <c r="AI185" i="25"/>
  <c r="AM185" i="25" a="1"/>
  <c r="AM185" i="25" s="1"/>
  <c r="AO185" i="25" a="1"/>
  <c r="AO185" i="25" s="1"/>
  <c r="AL188" i="24"/>
  <c r="AC189" i="24"/>
  <c r="AO187" i="24" a="1"/>
  <c r="AO187" i="24" s="1"/>
  <c r="AN183" i="23" a="1"/>
  <c r="AN183" i="23" s="1"/>
  <c r="AI183" i="23"/>
  <c r="AO183" i="23" a="1"/>
  <c r="AO183" i="23" s="1"/>
  <c r="AR3" i="1"/>
  <c r="AR5" i="1" s="1"/>
  <c r="AI183" i="39" l="1"/>
  <c r="AN183" i="39" a="1"/>
  <c r="AN183" i="39" s="1"/>
  <c r="AO183" i="39" a="1"/>
  <c r="AO183" i="39" s="1"/>
  <c r="AL182" i="38"/>
  <c r="AC183" i="38"/>
  <c r="AN181" i="38" a="1"/>
  <c r="AN181" i="38" s="1"/>
  <c r="AM181" i="38" a="1"/>
  <c r="AM181" i="38" s="1"/>
  <c r="AD183" i="37"/>
  <c r="AE183" i="37" s="1"/>
  <c r="AF183" i="37" s="1"/>
  <c r="AG183" i="37" s="1"/>
  <c r="AH183" i="37" s="1"/>
  <c r="AL183" i="37"/>
  <c r="AM182" i="37" a="1"/>
  <c r="AM182" i="37" s="1"/>
  <c r="AN182" i="37" a="1"/>
  <c r="AN182" i="37" s="1"/>
  <c r="AO182" i="37" a="1"/>
  <c r="AO182" i="37" s="1"/>
  <c r="AI187" i="36"/>
  <c r="AO187" i="36" a="1"/>
  <c r="AO187" i="36" s="1"/>
  <c r="AL187" i="35"/>
  <c r="AD187" i="35"/>
  <c r="AE187" i="35" s="1"/>
  <c r="AF187" i="35" s="1"/>
  <c r="AG187" i="35" s="1"/>
  <c r="AH187" i="35" s="1"/>
  <c r="AM186" i="35" a="1"/>
  <c r="AM186" i="35" s="1"/>
  <c r="AN186" i="35" a="1"/>
  <c r="AN186" i="35" s="1"/>
  <c r="AO186" i="35" a="1"/>
  <c r="AO186" i="35" s="1"/>
  <c r="AL187" i="34"/>
  <c r="AD187" i="34"/>
  <c r="AE187" i="34" s="1"/>
  <c r="AF187" i="34" s="1"/>
  <c r="AG187" i="34" s="1"/>
  <c r="AH187" i="34" s="1"/>
  <c r="AM186" i="34" a="1"/>
  <c r="AM186" i="34" s="1"/>
  <c r="AO186" i="34" a="1"/>
  <c r="AO186" i="34" s="1"/>
  <c r="AN186" i="34" a="1"/>
  <c r="AN186" i="34" s="1"/>
  <c r="AC181" i="33"/>
  <c r="AL180" i="33"/>
  <c r="AO179" i="33" a="1"/>
  <c r="AO179" i="33" s="1"/>
  <c r="AM179" i="33" a="1"/>
  <c r="AM179" i="33" s="1"/>
  <c r="AI179" i="32"/>
  <c r="AN179" i="32" a="1"/>
  <c r="AN179" i="32" s="1"/>
  <c r="AI181" i="31"/>
  <c r="AM183" i="30" a="1"/>
  <c r="AM183" i="30" s="1"/>
  <c r="AI183" i="30"/>
  <c r="AO183" i="30" a="1"/>
  <c r="AO183" i="30" s="1"/>
  <c r="AM180" i="29" a="1"/>
  <c r="AM180" i="29" s="1"/>
  <c r="AO180" i="29" a="1"/>
  <c r="AO180" i="29" s="1"/>
  <c r="AN180" i="29" a="1"/>
  <c r="AN180" i="29" s="1"/>
  <c r="AL181" i="29"/>
  <c r="AD181" i="29"/>
  <c r="AE181" i="29" s="1"/>
  <c r="AF181" i="29" s="1"/>
  <c r="AG181" i="29" s="1"/>
  <c r="AH181" i="29" s="1"/>
  <c r="AC187" i="28"/>
  <c r="AL186" i="28"/>
  <c r="AO185" i="28" a="1"/>
  <c r="AO185" i="28" s="1"/>
  <c r="AM185" i="28" a="1"/>
  <c r="AM185" i="28" s="1"/>
  <c r="AI181" i="27"/>
  <c r="AI181" i="26"/>
  <c r="AN181" i="26" a="1"/>
  <c r="AN181" i="26" s="1"/>
  <c r="AC187" i="25"/>
  <c r="AL186" i="25"/>
  <c r="AN185" i="25" a="1"/>
  <c r="AN185" i="25" s="1"/>
  <c r="AL189" i="24"/>
  <c r="AD189" i="24"/>
  <c r="AE189" i="24" s="1"/>
  <c r="AF189" i="24" s="1"/>
  <c r="AG189" i="24" s="1"/>
  <c r="AH189" i="24" s="1"/>
  <c r="AM188" i="24" a="1"/>
  <c r="AM188" i="24" s="1"/>
  <c r="AN188" i="24" a="1"/>
  <c r="AN188" i="24" s="1"/>
  <c r="AO188" i="24" a="1"/>
  <c r="AO188" i="24" s="1"/>
  <c r="AC185" i="23"/>
  <c r="AL184" i="23"/>
  <c r="AM183" i="23" a="1"/>
  <c r="AM183" i="23" s="1"/>
  <c r="D9" i="1"/>
  <c r="AC185" i="39" l="1"/>
  <c r="AL184" i="39"/>
  <c r="AM183" i="39" a="1"/>
  <c r="AM183" i="39" s="1"/>
  <c r="AD183" i="38"/>
  <c r="AE183" i="38" s="1"/>
  <c r="AF183" i="38" s="1"/>
  <c r="AG183" i="38" s="1"/>
  <c r="AH183" i="38" s="1"/>
  <c r="AL183" i="38"/>
  <c r="AM182" i="38" a="1"/>
  <c r="AM182" i="38" s="1"/>
  <c r="AN182" i="38" a="1"/>
  <c r="AN182" i="38" s="1"/>
  <c r="AO182" i="38" a="1"/>
  <c r="AO182" i="38" s="1"/>
  <c r="AI183" i="37"/>
  <c r="AL188" i="36"/>
  <c r="AC189" i="36"/>
  <c r="AM187" i="36" a="1"/>
  <c r="AM187" i="36" s="1"/>
  <c r="AN187" i="36" a="1"/>
  <c r="AN187" i="36" s="1"/>
  <c r="AI187" i="35"/>
  <c r="AN187" i="35" a="1"/>
  <c r="AN187" i="35" s="1"/>
  <c r="AM187" i="35" a="1"/>
  <c r="AM187" i="35" s="1"/>
  <c r="AO187" i="35" a="1"/>
  <c r="AO187" i="35" s="1"/>
  <c r="AI187" i="34"/>
  <c r="AN187" i="34" s="1" a="1"/>
  <c r="AN187" i="34" s="1"/>
  <c r="AN180" i="33" a="1"/>
  <c r="AN180" i="33" s="1"/>
  <c r="AM180" i="33" a="1"/>
  <c r="AM180" i="33" s="1"/>
  <c r="AO180" i="33" a="1"/>
  <c r="AO180" i="33" s="1"/>
  <c r="AL181" i="33"/>
  <c r="AD181" i="33"/>
  <c r="AE181" i="33" s="1"/>
  <c r="AF181" i="33" s="1"/>
  <c r="AG181" i="33" s="1"/>
  <c r="AH181" i="33" s="1"/>
  <c r="AC181" i="32"/>
  <c r="AL180" i="32"/>
  <c r="AM179" i="32" a="1"/>
  <c r="AM179" i="32" s="1"/>
  <c r="AO179" i="32" a="1"/>
  <c r="AO179" i="32" s="1"/>
  <c r="AL182" i="31"/>
  <c r="AC183" i="31"/>
  <c r="AM181" i="31" a="1"/>
  <c r="AM181" i="31" s="1"/>
  <c r="AO181" i="31" a="1"/>
  <c r="AO181" i="31" s="1"/>
  <c r="AN181" i="31" a="1"/>
  <c r="AN181" i="31" s="1"/>
  <c r="AC185" i="30"/>
  <c r="AL184" i="30"/>
  <c r="AN183" i="30" a="1"/>
  <c r="AN183" i="30" s="1"/>
  <c r="AI181" i="29"/>
  <c r="AN181" i="29" a="1"/>
  <c r="AN181" i="29" s="1"/>
  <c r="AO186" i="28" a="1"/>
  <c r="AO186" i="28" s="1"/>
  <c r="AN186" i="28" a="1"/>
  <c r="AN186" i="28" s="1"/>
  <c r="AM186" i="28" a="1"/>
  <c r="AM186" i="28" s="1"/>
  <c r="AL187" i="28"/>
  <c r="AD187" i="28"/>
  <c r="AE187" i="28" s="1"/>
  <c r="AF187" i="28" s="1"/>
  <c r="AG187" i="28" s="1"/>
  <c r="AH187" i="28" s="1"/>
  <c r="AL182" i="27"/>
  <c r="AC183" i="27"/>
  <c r="AM181" i="27" a="1"/>
  <c r="AM181" i="27" s="1"/>
  <c r="AN181" i="27" a="1"/>
  <c r="AN181" i="27" s="1"/>
  <c r="AO181" i="27" a="1"/>
  <c r="AO181" i="27" s="1"/>
  <c r="AL182" i="26"/>
  <c r="AC183" i="26"/>
  <c r="AM181" i="26" a="1"/>
  <c r="AM181" i="26" s="1"/>
  <c r="AO181" i="26" a="1"/>
  <c r="AO181" i="26" s="1"/>
  <c r="AO186" i="25" a="1"/>
  <c r="AO186" i="25" s="1"/>
  <c r="AN186" i="25" a="1"/>
  <c r="AN186" i="25" s="1"/>
  <c r="AM186" i="25" a="1"/>
  <c r="AM186" i="25" s="1"/>
  <c r="AL187" i="25"/>
  <c r="AD187" i="25"/>
  <c r="AE187" i="25" s="1"/>
  <c r="AF187" i="25" s="1"/>
  <c r="AG187" i="25" s="1"/>
  <c r="AH187" i="25" s="1"/>
  <c r="AI189" i="24"/>
  <c r="AM184" i="23" a="1"/>
  <c r="AM184" i="23" s="1"/>
  <c r="AO184" i="23" a="1"/>
  <c r="AO184" i="23" s="1"/>
  <c r="AN184" i="23" a="1"/>
  <c r="AN184" i="23" s="1"/>
  <c r="AD185" i="23"/>
  <c r="AE185" i="23" s="1"/>
  <c r="AF185" i="23" s="1"/>
  <c r="AG185" i="23" s="1"/>
  <c r="AH185" i="23" s="1"/>
  <c r="AL185" i="23"/>
  <c r="D11" i="1"/>
  <c r="AO184" i="39" l="1" a="1"/>
  <c r="AO184" i="39" s="1"/>
  <c r="AM184" i="39" a="1"/>
  <c r="AM184" i="39" s="1"/>
  <c r="AN184" i="39" a="1"/>
  <c r="AN184" i="39" s="1"/>
  <c r="AL185" i="39"/>
  <c r="AD185" i="39"/>
  <c r="AE185" i="39" s="1"/>
  <c r="AF185" i="39" s="1"/>
  <c r="AG185" i="39" s="1"/>
  <c r="AH185" i="39" s="1"/>
  <c r="AI183" i="38"/>
  <c r="AC185" i="37"/>
  <c r="AL184" i="37"/>
  <c r="AM183" i="37" a="1"/>
  <c r="AM183" i="37" s="1"/>
  <c r="AN183" i="37" a="1"/>
  <c r="AN183" i="37" s="1"/>
  <c r="AO183" i="37" a="1"/>
  <c r="AO183" i="37" s="1"/>
  <c r="AD189" i="36"/>
  <c r="AE189" i="36" s="1"/>
  <c r="AF189" i="36" s="1"/>
  <c r="AG189" i="36" s="1"/>
  <c r="AH189" i="36" s="1"/>
  <c r="AL189" i="36"/>
  <c r="AM188" i="36" a="1"/>
  <c r="AM188" i="36" s="1"/>
  <c r="AN188" i="36" a="1"/>
  <c r="AN188" i="36" s="1"/>
  <c r="AO188" i="36" a="1"/>
  <c r="AO188" i="36" s="1"/>
  <c r="AC189" i="35"/>
  <c r="AL188" i="35"/>
  <c r="AC189" i="34"/>
  <c r="AL188" i="34"/>
  <c r="AM187" i="34" a="1"/>
  <c r="AM187" i="34" s="1"/>
  <c r="AO187" i="34" a="1"/>
  <c r="AO187" i="34" s="1"/>
  <c r="AI181" i="33"/>
  <c r="AN181" i="33" a="1"/>
  <c r="AN181" i="33" s="1"/>
  <c r="AN180" i="32" a="1"/>
  <c r="AN180" i="32" s="1"/>
  <c r="AM180" i="32" a="1"/>
  <c r="AM180" i="32" s="1"/>
  <c r="AO180" i="32" a="1"/>
  <c r="AO180" i="32" s="1"/>
  <c r="AD181" i="32"/>
  <c r="AE181" i="32" s="1"/>
  <c r="AF181" i="32" s="1"/>
  <c r="AG181" i="32" s="1"/>
  <c r="AH181" i="32" s="1"/>
  <c r="AL181" i="32"/>
  <c r="AD183" i="31"/>
  <c r="AE183" i="31" s="1"/>
  <c r="AF183" i="31" s="1"/>
  <c r="AG183" i="31" s="1"/>
  <c r="AH183" i="31" s="1"/>
  <c r="AL183" i="31"/>
  <c r="AN182" i="31" a="1"/>
  <c r="AN182" i="31" s="1"/>
  <c r="AM182" i="31" a="1"/>
  <c r="AM182" i="31" s="1"/>
  <c r="AO182" i="31" a="1"/>
  <c r="AO182" i="31" s="1"/>
  <c r="AO184" i="30" a="1"/>
  <c r="AO184" i="30" s="1"/>
  <c r="AN184" i="30" a="1"/>
  <c r="AN184" i="30" s="1"/>
  <c r="AM184" i="30" a="1"/>
  <c r="AM184" i="30" s="1"/>
  <c r="AL185" i="30"/>
  <c r="AD185" i="30"/>
  <c r="AE185" i="30" s="1"/>
  <c r="AF185" i="30" s="1"/>
  <c r="AG185" i="30" s="1"/>
  <c r="AH185" i="30" s="1"/>
  <c r="AL182" i="29"/>
  <c r="AC183" i="29"/>
  <c r="AM181" i="29" a="1"/>
  <c r="AM181" i="29" s="1"/>
  <c r="AO181" i="29" a="1"/>
  <c r="AO181" i="29" s="1"/>
  <c r="AI187" i="28"/>
  <c r="AN187" i="28" s="1" a="1"/>
  <c r="AN187" i="28" s="1"/>
  <c r="AD183" i="27"/>
  <c r="AE183" i="27" s="1"/>
  <c r="AF183" i="27" s="1"/>
  <c r="AG183" i="27" s="1"/>
  <c r="AH183" i="27" s="1"/>
  <c r="AL183" i="27"/>
  <c r="AN182" i="27" a="1"/>
  <c r="AN182" i="27" s="1"/>
  <c r="AM182" i="27" a="1"/>
  <c r="AM182" i="27" s="1"/>
  <c r="AO182" i="27" a="1"/>
  <c r="AO182" i="27" s="1"/>
  <c r="AD183" i="26"/>
  <c r="AE183" i="26" s="1"/>
  <c r="AF183" i="26" s="1"/>
  <c r="AG183" i="26" s="1"/>
  <c r="AH183" i="26" s="1"/>
  <c r="AL183" i="26"/>
  <c r="AN182" i="26" a="1"/>
  <c r="AN182" i="26" s="1"/>
  <c r="AO182" i="26" a="1"/>
  <c r="AO182" i="26" s="1"/>
  <c r="AM182" i="26" a="1"/>
  <c r="AM182" i="26" s="1"/>
  <c r="AI187" i="25"/>
  <c r="AN187" i="25" a="1"/>
  <c r="AN187" i="25" s="1"/>
  <c r="AC191" i="24"/>
  <c r="AL190" i="24"/>
  <c r="AM189" i="24" a="1"/>
  <c r="AM189" i="24" s="1"/>
  <c r="AO189" i="24" a="1"/>
  <c r="AO189" i="24" s="1"/>
  <c r="AN189" i="24" a="1"/>
  <c r="AN189" i="24" s="1"/>
  <c r="AI185" i="23"/>
  <c r="AN185" i="23" a="1"/>
  <c r="AN185" i="23" s="1"/>
  <c r="E11" i="1"/>
  <c r="AI185" i="39" l="1"/>
  <c r="AN185" i="39" a="1"/>
  <c r="AN185" i="39" s="1"/>
  <c r="AM185" i="39" a="1"/>
  <c r="AM185" i="39" s="1"/>
  <c r="AC185" i="38"/>
  <c r="AL184" i="38"/>
  <c r="AM183" i="38" a="1"/>
  <c r="AM183" i="38" s="1"/>
  <c r="AN183" i="38" a="1"/>
  <c r="AN183" i="38" s="1"/>
  <c r="AO183" i="38" a="1"/>
  <c r="AO183" i="38" s="1"/>
  <c r="AO184" i="37" a="1"/>
  <c r="AO184" i="37" s="1"/>
  <c r="AM184" i="37" a="1"/>
  <c r="AM184" i="37" s="1"/>
  <c r="AN184" i="37" a="1"/>
  <c r="AN184" i="37" s="1"/>
  <c r="AD185" i="37"/>
  <c r="AE185" i="37" s="1"/>
  <c r="AF185" i="37" s="1"/>
  <c r="AG185" i="37" s="1"/>
  <c r="AH185" i="37" s="1"/>
  <c r="AL185" i="37"/>
  <c r="AI189" i="36"/>
  <c r="AN189" i="36" a="1"/>
  <c r="AN189" i="36" s="1"/>
  <c r="AO188" i="35" a="1"/>
  <c r="AO188" i="35" s="1"/>
  <c r="AN188" i="35" a="1"/>
  <c r="AN188" i="35" s="1"/>
  <c r="AM188" i="35" a="1"/>
  <c r="AM188" i="35" s="1"/>
  <c r="AL189" i="35"/>
  <c r="AD189" i="35"/>
  <c r="AE189" i="35" s="1"/>
  <c r="AF189" i="35" s="1"/>
  <c r="AG189" i="35" s="1"/>
  <c r="AH189" i="35" s="1"/>
  <c r="AN188" i="34" a="1"/>
  <c r="AN188" i="34" s="1"/>
  <c r="AO188" i="34" a="1"/>
  <c r="AO188" i="34" s="1"/>
  <c r="AM188" i="34" a="1"/>
  <c r="AM188" i="34" s="1"/>
  <c r="AL189" i="34"/>
  <c r="AD189" i="34"/>
  <c r="AE189" i="34" s="1"/>
  <c r="AF189" i="34" s="1"/>
  <c r="AG189" i="34" s="1"/>
  <c r="AH189" i="34" s="1"/>
  <c r="AL182" i="33"/>
  <c r="AC183" i="33"/>
  <c r="AM181" i="33" a="1"/>
  <c r="AM181" i="33" s="1"/>
  <c r="AO181" i="33" a="1"/>
  <c r="AO181" i="33" s="1"/>
  <c r="AI181" i="32"/>
  <c r="AI183" i="31"/>
  <c r="AI185" i="30"/>
  <c r="AD183" i="29"/>
  <c r="AE183" i="29" s="1"/>
  <c r="AF183" i="29" s="1"/>
  <c r="AG183" i="29" s="1"/>
  <c r="AH183" i="29" s="1"/>
  <c r="AL183" i="29"/>
  <c r="AO182" i="29" a="1"/>
  <c r="AO182" i="29" s="1"/>
  <c r="AM182" i="29" a="1"/>
  <c r="AM182" i="29" s="1"/>
  <c r="AN182" i="29" a="1"/>
  <c r="AN182" i="29" s="1"/>
  <c r="AO187" i="28" a="1"/>
  <c r="AO187" i="28" s="1"/>
  <c r="AL188" i="28"/>
  <c r="AC189" i="28"/>
  <c r="AM187" i="28" a="1"/>
  <c r="AM187" i="28" s="1"/>
  <c r="AI183" i="27"/>
  <c r="AN183" i="26" a="1"/>
  <c r="AN183" i="26" s="1"/>
  <c r="AI183" i="26"/>
  <c r="AM183" i="26" a="1"/>
  <c r="AM183" i="26" s="1"/>
  <c r="AL188" i="25"/>
  <c r="AC189" i="25"/>
  <c r="AO187" i="25" a="1"/>
  <c r="AO187" i="25" s="1"/>
  <c r="AM187" i="25" a="1"/>
  <c r="AM187" i="25" s="1"/>
  <c r="AN190" i="24" a="1"/>
  <c r="AN190" i="24" s="1"/>
  <c r="AO190" i="24" a="1"/>
  <c r="AO190" i="24" s="1"/>
  <c r="AM190" i="24" a="1"/>
  <c r="AM190" i="24" s="1"/>
  <c r="AL191" i="24"/>
  <c r="AD191" i="24"/>
  <c r="AE191" i="24" s="1"/>
  <c r="AF191" i="24" s="1"/>
  <c r="AG191" i="24" s="1"/>
  <c r="AH191" i="24" s="1"/>
  <c r="AC187" i="23"/>
  <c r="AL186" i="23"/>
  <c r="AM185" i="23" a="1"/>
  <c r="AM185" i="23" s="1"/>
  <c r="AO185" i="23" a="1"/>
  <c r="AO185" i="23" s="1"/>
  <c r="D12" i="1"/>
  <c r="AC187" i="39" l="1"/>
  <c r="AL186" i="39"/>
  <c r="AO185" i="39" a="1"/>
  <c r="AO185" i="39" s="1"/>
  <c r="AO184" i="38" a="1"/>
  <c r="AO184" i="38" s="1"/>
  <c r="AM184" i="38" a="1"/>
  <c r="AM184" i="38" s="1"/>
  <c r="AN184" i="38" a="1"/>
  <c r="AN184" i="38" s="1"/>
  <c r="AD185" i="38"/>
  <c r="AE185" i="38" s="1"/>
  <c r="AF185" i="38" s="1"/>
  <c r="AG185" i="38" s="1"/>
  <c r="AH185" i="38" s="1"/>
  <c r="AL185" i="38"/>
  <c r="AI185" i="37"/>
  <c r="AL190" i="36"/>
  <c r="AC191" i="36"/>
  <c r="AM189" i="36" a="1"/>
  <c r="AM189" i="36" s="1"/>
  <c r="AO189" i="36" a="1"/>
  <c r="AO189" i="36" s="1"/>
  <c r="AI189" i="35"/>
  <c r="AI189" i="34"/>
  <c r="AN189" i="34" a="1"/>
  <c r="AN189" i="34" s="1"/>
  <c r="AO189" i="34" a="1"/>
  <c r="AO189" i="34" s="1"/>
  <c r="AL183" i="33"/>
  <c r="AD183" i="33"/>
  <c r="AE183" i="33" s="1"/>
  <c r="AF183" i="33" s="1"/>
  <c r="AG183" i="33" s="1"/>
  <c r="AH183" i="33" s="1"/>
  <c r="AO182" i="33" a="1"/>
  <c r="AO182" i="33" s="1"/>
  <c r="AN182" i="33" a="1"/>
  <c r="AN182" i="33" s="1"/>
  <c r="AM182" i="33" a="1"/>
  <c r="AM182" i="33" s="1"/>
  <c r="AC183" i="32"/>
  <c r="AL182" i="32"/>
  <c r="AM181" i="32" a="1"/>
  <c r="AM181" i="32" s="1"/>
  <c r="AN181" i="32" a="1"/>
  <c r="AN181" i="32" s="1"/>
  <c r="AO181" i="32" a="1"/>
  <c r="AO181" i="32" s="1"/>
  <c r="AC185" i="31"/>
  <c r="AL184" i="31"/>
  <c r="AM183" i="31" a="1"/>
  <c r="AM183" i="31" s="1"/>
  <c r="AN183" i="31" a="1"/>
  <c r="AN183" i="31" s="1"/>
  <c r="AO183" i="31" a="1"/>
  <c r="AO183" i="31" s="1"/>
  <c r="AL186" i="30"/>
  <c r="AC187" i="30"/>
  <c r="AN185" i="30" a="1"/>
  <c r="AN185" i="30" s="1"/>
  <c r="AO185" i="30" a="1"/>
  <c r="AO185" i="30" s="1"/>
  <c r="AM185" i="30" a="1"/>
  <c r="AM185" i="30" s="1"/>
  <c r="AI183" i="29"/>
  <c r="AN183" i="29" a="1"/>
  <c r="AN183" i="29" s="1"/>
  <c r="AO183" i="29" a="1"/>
  <c r="AO183" i="29" s="1"/>
  <c r="AL189" i="28"/>
  <c r="AD189" i="28"/>
  <c r="AE189" i="28" s="1"/>
  <c r="AF189" i="28" s="1"/>
  <c r="AG189" i="28" s="1"/>
  <c r="AH189" i="28" s="1"/>
  <c r="AO188" i="28" a="1"/>
  <c r="AO188" i="28" s="1"/>
  <c r="AN188" i="28" a="1"/>
  <c r="AN188" i="28" s="1"/>
  <c r="AM188" i="28" a="1"/>
  <c r="AM188" i="28" s="1"/>
  <c r="AC185" i="27"/>
  <c r="AL184" i="27"/>
  <c r="AM183" i="27" a="1"/>
  <c r="AM183" i="27" s="1"/>
  <c r="AN183" i="27" a="1"/>
  <c r="AN183" i="27" s="1"/>
  <c r="AO183" i="27" a="1"/>
  <c r="AO183" i="27" s="1"/>
  <c r="AC185" i="26"/>
  <c r="AL184" i="26"/>
  <c r="AO183" i="26" a="1"/>
  <c r="AO183" i="26" s="1"/>
  <c r="AL189" i="25"/>
  <c r="AD189" i="25"/>
  <c r="AE189" i="25" s="1"/>
  <c r="AF189" i="25" s="1"/>
  <c r="AG189" i="25" s="1"/>
  <c r="AH189" i="25" s="1"/>
  <c r="AO188" i="25" a="1"/>
  <c r="AO188" i="25" s="1"/>
  <c r="AM188" i="25" a="1"/>
  <c r="AM188" i="25" s="1"/>
  <c r="AN188" i="25" a="1"/>
  <c r="AN188" i="25" s="1"/>
  <c r="AI191" i="24"/>
  <c r="AN191" i="24" a="1"/>
  <c r="AN191" i="24" s="1"/>
  <c r="AM191" i="24" a="1"/>
  <c r="AM191" i="24" s="1"/>
  <c r="AM186" i="23" a="1"/>
  <c r="AM186" i="23" s="1"/>
  <c r="AO186" i="23" a="1"/>
  <c r="AO186" i="23" s="1"/>
  <c r="AN186" i="23" a="1"/>
  <c r="AN186" i="23" s="1"/>
  <c r="AL187" i="23"/>
  <c r="AD187" i="23"/>
  <c r="AE187" i="23" s="1"/>
  <c r="AF187" i="23" s="1"/>
  <c r="AG187" i="23" s="1"/>
  <c r="AH187" i="23" s="1"/>
  <c r="E12" i="1"/>
  <c r="D13" i="1"/>
  <c r="AN186" i="39" l="1" a="1"/>
  <c r="AN186" i="39" s="1"/>
  <c r="AO186" i="39" a="1"/>
  <c r="AO186" i="39" s="1"/>
  <c r="AM186" i="39" a="1"/>
  <c r="AM186" i="39" s="1"/>
  <c r="AD187" i="39"/>
  <c r="AE187" i="39" s="1"/>
  <c r="AF187" i="39" s="1"/>
  <c r="AG187" i="39" s="1"/>
  <c r="AH187" i="39" s="1"/>
  <c r="AL187" i="39"/>
  <c r="AI185" i="38"/>
  <c r="AC187" i="37"/>
  <c r="AL186" i="37"/>
  <c r="AO185" i="37" a="1"/>
  <c r="AO185" i="37" s="1"/>
  <c r="AM185" i="37" a="1"/>
  <c r="AM185" i="37" s="1"/>
  <c r="AN185" i="37" a="1"/>
  <c r="AN185" i="37" s="1"/>
  <c r="AL191" i="36"/>
  <c r="AD191" i="36"/>
  <c r="AE191" i="36" s="1"/>
  <c r="AF191" i="36" s="1"/>
  <c r="AG191" i="36" s="1"/>
  <c r="AH191" i="36" s="1"/>
  <c r="AN190" i="36" a="1"/>
  <c r="AN190" i="36" s="1"/>
  <c r="AO190" i="36" a="1"/>
  <c r="AO190" i="36" s="1"/>
  <c r="AM190" i="36" a="1"/>
  <c r="AM190" i="36" s="1"/>
  <c r="AL190" i="35"/>
  <c r="AC191" i="35"/>
  <c r="AO189" i="35" a="1"/>
  <c r="AO189" i="35" s="1"/>
  <c r="AN189" i="35" a="1"/>
  <c r="AN189" i="35" s="1"/>
  <c r="AM189" i="35" a="1"/>
  <c r="AM189" i="35" s="1"/>
  <c r="AC191" i="34"/>
  <c r="AL190" i="34"/>
  <c r="AM189" i="34" a="1"/>
  <c r="AM189" i="34" s="1"/>
  <c r="AI183" i="33"/>
  <c r="AM183" i="33" a="1"/>
  <c r="AM183" i="33" s="1"/>
  <c r="AO182" i="32" a="1"/>
  <c r="AO182" i="32" s="1"/>
  <c r="AN182" i="32" a="1"/>
  <c r="AN182" i="32" s="1"/>
  <c r="AM182" i="32" a="1"/>
  <c r="AM182" i="32" s="1"/>
  <c r="AD183" i="32"/>
  <c r="AE183" i="32" s="1"/>
  <c r="AF183" i="32" s="1"/>
  <c r="AG183" i="32" s="1"/>
  <c r="AH183" i="32" s="1"/>
  <c r="AL183" i="32"/>
  <c r="AO184" i="31" a="1"/>
  <c r="AO184" i="31" s="1"/>
  <c r="AM184" i="31" a="1"/>
  <c r="AM184" i="31" s="1"/>
  <c r="AN184" i="31" a="1"/>
  <c r="AN184" i="31" s="1"/>
  <c r="AL185" i="31"/>
  <c r="AD185" i="31"/>
  <c r="AE185" i="31" s="1"/>
  <c r="AF185" i="31" s="1"/>
  <c r="AG185" i="31" s="1"/>
  <c r="AH185" i="31" s="1"/>
  <c r="AD187" i="30"/>
  <c r="AE187" i="30" s="1"/>
  <c r="AF187" i="30" s="1"/>
  <c r="AG187" i="30" s="1"/>
  <c r="AH187" i="30" s="1"/>
  <c r="AL187" i="30"/>
  <c r="AO186" i="30" a="1"/>
  <c r="AO186" i="30" s="1"/>
  <c r="AN186" i="30" a="1"/>
  <c r="AN186" i="30" s="1"/>
  <c r="AM186" i="30" a="1"/>
  <c r="AM186" i="30" s="1"/>
  <c r="AC185" i="29"/>
  <c r="AL184" i="29"/>
  <c r="AM183" i="29" a="1"/>
  <c r="AM183" i="29" s="1"/>
  <c r="AI189" i="28"/>
  <c r="AN189" i="28" a="1"/>
  <c r="AN189" i="28" s="1"/>
  <c r="AM184" i="27" a="1"/>
  <c r="AM184" i="27" s="1"/>
  <c r="AO184" i="27" a="1"/>
  <c r="AO184" i="27" s="1"/>
  <c r="AN184" i="27" a="1"/>
  <c r="AN184" i="27" s="1"/>
  <c r="AL185" i="27"/>
  <c r="AD185" i="27"/>
  <c r="AE185" i="27" s="1"/>
  <c r="AF185" i="27" s="1"/>
  <c r="AG185" i="27" s="1"/>
  <c r="AH185" i="27" s="1"/>
  <c r="AO184" i="26" a="1"/>
  <c r="AO184" i="26" s="1"/>
  <c r="AN184" i="26" a="1"/>
  <c r="AN184" i="26" s="1"/>
  <c r="AM184" i="26" a="1"/>
  <c r="AM184" i="26" s="1"/>
  <c r="AL185" i="26"/>
  <c r="AD185" i="26"/>
  <c r="AE185" i="26" s="1"/>
  <c r="AF185" i="26" s="1"/>
  <c r="AG185" i="26" s="1"/>
  <c r="AH185" i="26" s="1"/>
  <c r="AI189" i="25"/>
  <c r="AN189" i="25" a="1"/>
  <c r="AN189" i="25" s="1"/>
  <c r="AO189" i="25" a="1"/>
  <c r="AO189" i="25" s="1"/>
  <c r="AM189" i="25" a="1"/>
  <c r="AM189" i="25" s="1"/>
  <c r="AL192" i="24"/>
  <c r="AC193" i="24"/>
  <c r="AO191" i="24" a="1"/>
  <c r="AO191" i="24" s="1"/>
  <c r="AI187" i="23"/>
  <c r="AN187" i="23" a="1"/>
  <c r="AN187" i="23" s="1"/>
  <c r="AM187" i="23" a="1"/>
  <c r="AM187" i="23" s="1"/>
  <c r="E13" i="1"/>
  <c r="D14" i="1"/>
  <c r="AI187" i="39" l="1"/>
  <c r="AN187" i="39" a="1"/>
  <c r="AN187" i="39" s="1"/>
  <c r="AC187" i="38"/>
  <c r="AL186" i="38"/>
  <c r="AM185" i="38" a="1"/>
  <c r="AM185" i="38" s="1"/>
  <c r="AO185" i="38" a="1"/>
  <c r="AO185" i="38" s="1"/>
  <c r="AN185" i="38" a="1"/>
  <c r="AN185" i="38" s="1"/>
  <c r="AN186" i="37" a="1"/>
  <c r="AN186" i="37" s="1"/>
  <c r="AM186" i="37" a="1"/>
  <c r="AM186" i="37" s="1"/>
  <c r="AO186" i="37" a="1"/>
  <c r="AO186" i="37" s="1"/>
  <c r="AD187" i="37"/>
  <c r="AE187" i="37" s="1"/>
  <c r="AF187" i="37" s="1"/>
  <c r="AG187" i="37" s="1"/>
  <c r="AH187" i="37" s="1"/>
  <c r="AL187" i="37"/>
  <c r="AI191" i="36"/>
  <c r="AO191" i="36" a="1"/>
  <c r="AO191" i="36" s="1"/>
  <c r="AM191" i="36" a="1"/>
  <c r="AM191" i="36" s="1"/>
  <c r="AL191" i="35"/>
  <c r="AD191" i="35"/>
  <c r="AE191" i="35" s="1"/>
  <c r="AF191" i="35" s="1"/>
  <c r="AG191" i="35" s="1"/>
  <c r="AH191" i="35" s="1"/>
  <c r="AN190" i="35" a="1"/>
  <c r="AN190" i="35" s="1"/>
  <c r="AM190" i="35" a="1"/>
  <c r="AM190" i="35" s="1"/>
  <c r="AO190" i="35" a="1"/>
  <c r="AO190" i="35" s="1"/>
  <c r="AO190" i="34" a="1"/>
  <c r="AO190" i="34" s="1"/>
  <c r="AN190" i="34" a="1"/>
  <c r="AN190" i="34" s="1"/>
  <c r="AM190" i="34" a="1"/>
  <c r="AM190" i="34" s="1"/>
  <c r="AL191" i="34"/>
  <c r="AD191" i="34"/>
  <c r="AE191" i="34" s="1"/>
  <c r="AF191" i="34" s="1"/>
  <c r="AG191" i="34" s="1"/>
  <c r="AH191" i="34" s="1"/>
  <c r="AC185" i="33"/>
  <c r="AL184" i="33"/>
  <c r="AN183" i="33" a="1"/>
  <c r="AN183" i="33" s="1"/>
  <c r="AO183" i="33" a="1"/>
  <c r="AO183" i="33" s="1"/>
  <c r="AI183" i="32"/>
  <c r="AN183" i="32" a="1"/>
  <c r="AN183" i="32" s="1"/>
  <c r="AI185" i="31"/>
  <c r="AN185" i="31" a="1"/>
  <c r="AN185" i="31" s="1"/>
  <c r="AM185" i="31" a="1"/>
  <c r="AM185" i="31" s="1"/>
  <c r="AI187" i="30"/>
  <c r="AN187" i="30" a="1"/>
  <c r="AN187" i="30" s="1"/>
  <c r="AM187" i="30" a="1"/>
  <c r="AM187" i="30" s="1"/>
  <c r="AO184" i="29" a="1"/>
  <c r="AO184" i="29" s="1"/>
  <c r="AN184" i="29" a="1"/>
  <c r="AN184" i="29" s="1"/>
  <c r="AM184" i="29" a="1"/>
  <c r="AM184" i="29" s="1"/>
  <c r="AL185" i="29"/>
  <c r="AD185" i="29"/>
  <c r="AE185" i="29" s="1"/>
  <c r="AF185" i="29" s="1"/>
  <c r="AG185" i="29" s="1"/>
  <c r="AH185" i="29" s="1"/>
  <c r="AL190" i="28"/>
  <c r="AC191" i="28"/>
  <c r="AM189" i="28" a="1"/>
  <c r="AM189" i="28" s="1"/>
  <c r="AO189" i="28" a="1"/>
  <c r="AO189" i="28" s="1"/>
  <c r="AI185" i="27"/>
  <c r="AM185" i="27" a="1"/>
  <c r="AM185" i="27" s="1"/>
  <c r="AI185" i="26"/>
  <c r="AN185" i="26" a="1"/>
  <c r="AN185" i="26" s="1"/>
  <c r="AO185" i="26" a="1"/>
  <c r="AO185" i="26" s="1"/>
  <c r="AM185" i="26" a="1"/>
  <c r="AM185" i="26" s="1"/>
  <c r="AL190" i="25"/>
  <c r="AC191" i="25"/>
  <c r="AL193" i="24"/>
  <c r="AD193" i="24"/>
  <c r="AE193" i="24" s="1"/>
  <c r="AF193" i="24" s="1"/>
  <c r="AG193" i="24" s="1"/>
  <c r="AH193" i="24" s="1"/>
  <c r="AO192" i="24" a="1"/>
  <c r="AO192" i="24" s="1"/>
  <c r="AM192" i="24" a="1"/>
  <c r="AM192" i="24" s="1"/>
  <c r="AN192" i="24" a="1"/>
  <c r="AN192" i="24" s="1"/>
  <c r="AC189" i="23"/>
  <c r="AL188" i="23"/>
  <c r="AO187" i="23" a="1"/>
  <c r="AO187" i="23" s="1"/>
  <c r="E14" i="1"/>
  <c r="D15" i="1"/>
  <c r="AC189" i="39" l="1"/>
  <c r="AL188" i="39"/>
  <c r="AM187" i="39" a="1"/>
  <c r="AM187" i="39" s="1"/>
  <c r="AO187" i="39" a="1"/>
  <c r="AO187" i="39" s="1"/>
  <c r="AN186" i="38" a="1"/>
  <c r="AN186" i="38" s="1"/>
  <c r="AO186" i="38" a="1"/>
  <c r="AO186" i="38" s="1"/>
  <c r="AM186" i="38" a="1"/>
  <c r="AM186" i="38" s="1"/>
  <c r="AD187" i="38"/>
  <c r="AE187" i="38" s="1"/>
  <c r="AF187" i="38" s="1"/>
  <c r="AG187" i="38" s="1"/>
  <c r="AH187" i="38" s="1"/>
  <c r="AL187" i="38"/>
  <c r="AI187" i="37"/>
  <c r="AN187" i="37" a="1"/>
  <c r="AN187" i="37" s="1"/>
  <c r="AL192" i="36"/>
  <c r="AC193" i="36"/>
  <c r="AN191" i="36" a="1"/>
  <c r="AN191" i="36" s="1"/>
  <c r="AI191" i="35"/>
  <c r="AN191" i="35" a="1"/>
  <c r="AN191" i="35" s="1"/>
  <c r="AM191" i="35" a="1"/>
  <c r="AM191" i="35" s="1"/>
  <c r="AI191" i="34"/>
  <c r="AN191" i="34" a="1"/>
  <c r="AN191" i="34" s="1"/>
  <c r="AM184" i="33" a="1"/>
  <c r="AM184" i="33" s="1"/>
  <c r="AN184" i="33" a="1"/>
  <c r="AN184" i="33" s="1"/>
  <c r="AO184" i="33" a="1"/>
  <c r="AO184" i="33" s="1"/>
  <c r="AL185" i="33"/>
  <c r="AD185" i="33"/>
  <c r="AE185" i="33" s="1"/>
  <c r="AF185" i="33" s="1"/>
  <c r="AG185" i="33" s="1"/>
  <c r="AH185" i="33" s="1"/>
  <c r="AL184" i="32"/>
  <c r="AC185" i="32"/>
  <c r="AM183" i="32" a="1"/>
  <c r="AM183" i="32" s="1"/>
  <c r="AO183" i="32" a="1"/>
  <c r="AO183" i="32" s="1"/>
  <c r="AC187" i="31"/>
  <c r="AL186" i="31"/>
  <c r="AO185" i="31" a="1"/>
  <c r="AO185" i="31" s="1"/>
  <c r="AC189" i="30"/>
  <c r="AL188" i="30"/>
  <c r="AO187" i="30" a="1"/>
  <c r="AO187" i="30" s="1"/>
  <c r="AI185" i="29"/>
  <c r="AN185" i="29" a="1"/>
  <c r="AN185" i="29" s="1"/>
  <c r="AL191" i="28"/>
  <c r="AD191" i="28"/>
  <c r="AE191" i="28" s="1"/>
  <c r="AF191" i="28" s="1"/>
  <c r="AG191" i="28" s="1"/>
  <c r="AH191" i="28" s="1"/>
  <c r="AN190" i="28" a="1"/>
  <c r="AN190" i="28" s="1"/>
  <c r="AM190" i="28" a="1"/>
  <c r="AM190" i="28" s="1"/>
  <c r="AO190" i="28" a="1"/>
  <c r="AO190" i="28" s="1"/>
  <c r="AC187" i="27"/>
  <c r="AL186" i="27"/>
  <c r="AN185" i="27" a="1"/>
  <c r="AN185" i="27" s="1"/>
  <c r="AO185" i="27" a="1"/>
  <c r="AO185" i="27" s="1"/>
  <c r="AL186" i="26"/>
  <c r="AC187" i="26"/>
  <c r="AL191" i="25"/>
  <c r="AD191" i="25"/>
  <c r="AE191" i="25" s="1"/>
  <c r="AF191" i="25" s="1"/>
  <c r="AG191" i="25" s="1"/>
  <c r="AH191" i="25" s="1"/>
  <c r="AN190" i="25" a="1"/>
  <c r="AN190" i="25" s="1"/>
  <c r="AO190" i="25" a="1"/>
  <c r="AO190" i="25" s="1"/>
  <c r="AM190" i="25" a="1"/>
  <c r="AM190" i="25" s="1"/>
  <c r="AI193" i="24"/>
  <c r="AN188" i="23" a="1"/>
  <c r="AN188" i="23" s="1"/>
  <c r="AM188" i="23" a="1"/>
  <c r="AM188" i="23" s="1"/>
  <c r="AO188" i="23" a="1"/>
  <c r="AO188" i="23" s="1"/>
  <c r="AL189" i="23"/>
  <c r="AD189" i="23"/>
  <c r="AE189" i="23" s="1"/>
  <c r="AF189" i="23" s="1"/>
  <c r="AG189" i="23" s="1"/>
  <c r="AH189" i="23" s="1"/>
  <c r="E15" i="1"/>
  <c r="D16" i="1"/>
  <c r="AM188" i="39" l="1" a="1"/>
  <c r="AM188" i="39" s="1"/>
  <c r="AN188" i="39" a="1"/>
  <c r="AN188" i="39" s="1"/>
  <c r="AO188" i="39" a="1"/>
  <c r="AO188" i="39" s="1"/>
  <c r="AL189" i="39"/>
  <c r="AD189" i="39"/>
  <c r="AE189" i="39" s="1"/>
  <c r="AF189" i="39" s="1"/>
  <c r="AG189" i="39" s="1"/>
  <c r="AH189" i="39" s="1"/>
  <c r="AI187" i="38"/>
  <c r="AC189" i="37"/>
  <c r="AL188" i="37"/>
  <c r="AO187" i="37" a="1"/>
  <c r="AO187" i="37" s="1"/>
  <c r="AM187" i="37" a="1"/>
  <c r="AM187" i="37" s="1"/>
  <c r="AD193" i="36"/>
  <c r="AE193" i="36" s="1"/>
  <c r="AF193" i="36" s="1"/>
  <c r="AG193" i="36" s="1"/>
  <c r="AH193" i="36" s="1"/>
  <c r="AL193" i="36"/>
  <c r="AM192" i="36" a="1"/>
  <c r="AM192" i="36" s="1"/>
  <c r="AO192" i="36" a="1"/>
  <c r="AO192" i="36" s="1"/>
  <c r="AN192" i="36" a="1"/>
  <c r="AN192" i="36" s="1"/>
  <c r="AC193" i="35"/>
  <c r="AL192" i="35"/>
  <c r="AO191" i="35" a="1"/>
  <c r="AO191" i="35" s="1"/>
  <c r="AL192" i="34"/>
  <c r="AC193" i="34"/>
  <c r="AO191" i="34" a="1"/>
  <c r="AO191" i="34" s="1"/>
  <c r="AM191" i="34" a="1"/>
  <c r="AM191" i="34" s="1"/>
  <c r="AI185" i="33"/>
  <c r="AN185" i="33" a="1"/>
  <c r="AN185" i="33" s="1"/>
  <c r="AM185" i="33" a="1"/>
  <c r="AM185" i="33" s="1"/>
  <c r="AO185" i="33" a="1"/>
  <c r="AO185" i="33" s="1"/>
  <c r="AL185" i="32"/>
  <c r="AD185" i="32"/>
  <c r="AE185" i="32" s="1"/>
  <c r="AF185" i="32" s="1"/>
  <c r="AG185" i="32" s="1"/>
  <c r="AH185" i="32" s="1"/>
  <c r="AM184" i="32" a="1"/>
  <c r="AM184" i="32" s="1"/>
  <c r="AO184" i="32" a="1"/>
  <c r="AO184" i="32" s="1"/>
  <c r="AN184" i="32" a="1"/>
  <c r="AN184" i="32" s="1"/>
  <c r="AN186" i="31" a="1"/>
  <c r="AN186" i="31" s="1"/>
  <c r="AO186" i="31" a="1"/>
  <c r="AO186" i="31" s="1"/>
  <c r="AM186" i="31" a="1"/>
  <c r="AM186" i="31" s="1"/>
  <c r="AL187" i="31"/>
  <c r="AD187" i="31"/>
  <c r="AE187" i="31" s="1"/>
  <c r="AF187" i="31" s="1"/>
  <c r="AG187" i="31" s="1"/>
  <c r="AH187" i="31" s="1"/>
  <c r="AO188" i="30" a="1"/>
  <c r="AO188" i="30" s="1"/>
  <c r="AN188" i="30" a="1"/>
  <c r="AN188" i="30" s="1"/>
  <c r="AM188" i="30" a="1"/>
  <c r="AM188" i="30" s="1"/>
  <c r="AL189" i="30"/>
  <c r="AD189" i="30"/>
  <c r="AE189" i="30" s="1"/>
  <c r="AF189" i="30" s="1"/>
  <c r="AG189" i="30" s="1"/>
  <c r="AH189" i="30" s="1"/>
  <c r="AC187" i="29"/>
  <c r="AL186" i="29"/>
  <c r="AO185" i="29" a="1"/>
  <c r="AO185" i="29" s="1"/>
  <c r="AM185" i="29" a="1"/>
  <c r="AM185" i="29" s="1"/>
  <c r="AI191" i="28"/>
  <c r="AN191" i="28" s="1" a="1"/>
  <c r="AN191" i="28" s="1"/>
  <c r="AN186" i="27" a="1"/>
  <c r="AN186" i="27" s="1"/>
  <c r="AM186" i="27" a="1"/>
  <c r="AM186" i="27" s="1"/>
  <c r="AO186" i="27" a="1"/>
  <c r="AO186" i="27" s="1"/>
  <c r="AL187" i="27"/>
  <c r="AD187" i="27"/>
  <c r="AE187" i="27" s="1"/>
  <c r="AF187" i="27" s="1"/>
  <c r="AG187" i="27" s="1"/>
  <c r="AH187" i="27" s="1"/>
  <c r="AL187" i="26"/>
  <c r="AD187" i="26"/>
  <c r="AE187" i="26" s="1"/>
  <c r="AF187" i="26" s="1"/>
  <c r="AG187" i="26" s="1"/>
  <c r="AH187" i="26" s="1"/>
  <c r="AO186" i="26" a="1"/>
  <c r="AO186" i="26" s="1"/>
  <c r="AN186" i="26" a="1"/>
  <c r="AN186" i="26" s="1"/>
  <c r="AM186" i="26" a="1"/>
  <c r="AM186" i="26" s="1"/>
  <c r="AI191" i="25"/>
  <c r="AN191" i="25" a="1"/>
  <c r="AN191" i="25" s="1"/>
  <c r="AM191" i="25" a="1"/>
  <c r="AM191" i="25" s="1"/>
  <c r="AL194" i="24"/>
  <c r="AC195" i="24"/>
  <c r="AN193" i="24" a="1"/>
  <c r="AN193" i="24" s="1"/>
  <c r="AO193" i="24" a="1"/>
  <c r="AO193" i="24" s="1"/>
  <c r="AM193" i="24" a="1"/>
  <c r="AM193" i="24" s="1"/>
  <c r="AI189" i="23"/>
  <c r="AN189" i="23" a="1"/>
  <c r="AN189" i="23" s="1"/>
  <c r="E16" i="1"/>
  <c r="D17" i="1"/>
  <c r="AI189" i="39" l="1"/>
  <c r="AN189" i="39" a="1"/>
  <c r="AN189" i="39" s="1"/>
  <c r="AC189" i="38"/>
  <c r="AL188" i="38"/>
  <c r="AO187" i="38" a="1"/>
  <c r="AO187" i="38" s="1"/>
  <c r="AN187" i="38" a="1"/>
  <c r="AN187" i="38" s="1"/>
  <c r="AM187" i="38" a="1"/>
  <c r="AM187" i="38" s="1"/>
  <c r="AO188" i="37" a="1"/>
  <c r="AO188" i="37" s="1"/>
  <c r="AM188" i="37" a="1"/>
  <c r="AM188" i="37" s="1"/>
  <c r="AN188" i="37" a="1"/>
  <c r="AN188" i="37" s="1"/>
  <c r="AL189" i="37"/>
  <c r="AD189" i="37"/>
  <c r="AE189" i="37" s="1"/>
  <c r="AF189" i="37" s="1"/>
  <c r="AG189" i="37" s="1"/>
  <c r="AH189" i="37" s="1"/>
  <c r="AI193" i="36"/>
  <c r="AM192" i="35" a="1"/>
  <c r="AM192" i="35" s="1"/>
  <c r="AO192" i="35" a="1"/>
  <c r="AO192" i="35" s="1"/>
  <c r="AN192" i="35" a="1"/>
  <c r="AN192" i="35" s="1"/>
  <c r="AL193" i="35"/>
  <c r="AD193" i="35"/>
  <c r="AE193" i="35" s="1"/>
  <c r="AF193" i="35" s="1"/>
  <c r="AG193" i="35" s="1"/>
  <c r="AH193" i="35" s="1"/>
  <c r="AD193" i="34"/>
  <c r="AE193" i="34" s="1"/>
  <c r="AF193" i="34" s="1"/>
  <c r="AG193" i="34" s="1"/>
  <c r="AH193" i="34" s="1"/>
  <c r="AL193" i="34"/>
  <c r="AM192" i="34" a="1"/>
  <c r="AM192" i="34" s="1"/>
  <c r="AN192" i="34" a="1"/>
  <c r="AN192" i="34" s="1"/>
  <c r="AO192" i="34" a="1"/>
  <c r="AO192" i="34" s="1"/>
  <c r="AC187" i="33"/>
  <c r="AL186" i="33"/>
  <c r="AO185" i="32" a="1"/>
  <c r="AO185" i="32" s="1"/>
  <c r="AI185" i="32"/>
  <c r="AI187" i="31"/>
  <c r="AN187" i="31" a="1"/>
  <c r="AN187" i="31" s="1"/>
  <c r="AM187" i="31" a="1"/>
  <c r="AM187" i="31" s="1"/>
  <c r="AI189" i="30"/>
  <c r="AN189" i="30" a="1"/>
  <c r="AN189" i="30" s="1"/>
  <c r="AO189" i="30" a="1"/>
  <c r="AO189" i="30" s="1"/>
  <c r="AO186" i="29" a="1"/>
  <c r="AO186" i="29" s="1"/>
  <c r="AN186" i="29" a="1"/>
  <c r="AN186" i="29" s="1"/>
  <c r="AM186" i="29" a="1"/>
  <c r="AM186" i="29" s="1"/>
  <c r="AL187" i="29"/>
  <c r="AD187" i="29"/>
  <c r="AE187" i="29" s="1"/>
  <c r="AF187" i="29" s="1"/>
  <c r="AG187" i="29" s="1"/>
  <c r="AH187" i="29" s="1"/>
  <c r="AL192" i="28"/>
  <c r="AC193" i="28"/>
  <c r="AO191" i="28" a="1"/>
  <c r="AO191" i="28" s="1"/>
  <c r="AM191" i="28" a="1"/>
  <c r="AM191" i="28" s="1"/>
  <c r="AI187" i="27"/>
  <c r="AN187" i="27" a="1"/>
  <c r="AN187" i="27" s="1"/>
  <c r="AI187" i="26"/>
  <c r="AN187" i="26" a="1"/>
  <c r="AN187" i="26" s="1"/>
  <c r="AO187" i="26" a="1"/>
  <c r="AO187" i="26" s="1"/>
  <c r="AM187" i="26" a="1"/>
  <c r="AM187" i="26" s="1"/>
  <c r="AL192" i="25"/>
  <c r="AC193" i="25"/>
  <c r="AO191" i="25" a="1"/>
  <c r="AO191" i="25" s="1"/>
  <c r="AL195" i="24"/>
  <c r="AD195" i="24"/>
  <c r="AE195" i="24" s="1"/>
  <c r="AF195" i="24" s="1"/>
  <c r="AG195" i="24" s="1"/>
  <c r="AH195" i="24" s="1"/>
  <c r="AO194" i="24" a="1"/>
  <c r="AO194" i="24" s="1"/>
  <c r="AN194" i="24" a="1"/>
  <c r="AN194" i="24" s="1"/>
  <c r="AM194" i="24" a="1"/>
  <c r="AM194" i="24" s="1"/>
  <c r="AL190" i="23"/>
  <c r="AC191" i="23"/>
  <c r="AO189" i="23" a="1"/>
  <c r="AO189" i="23" s="1"/>
  <c r="AM189" i="23" a="1"/>
  <c r="AM189" i="23" s="1"/>
  <c r="E17" i="1"/>
  <c r="D18" i="1"/>
  <c r="AL190" i="39" l="1"/>
  <c r="AC191" i="39"/>
  <c r="AO189" i="39" a="1"/>
  <c r="AO189" i="39" s="1"/>
  <c r="AM189" i="39" a="1"/>
  <c r="AM189" i="39" s="1"/>
  <c r="AO188" i="38" a="1"/>
  <c r="AO188" i="38" s="1"/>
  <c r="AM188" i="38" a="1"/>
  <c r="AM188" i="38" s="1"/>
  <c r="AN188" i="38" a="1"/>
  <c r="AN188" i="38" s="1"/>
  <c r="AL189" i="38"/>
  <c r="AD189" i="38"/>
  <c r="AE189" i="38" s="1"/>
  <c r="AF189" i="38" s="1"/>
  <c r="AG189" i="38" s="1"/>
  <c r="AH189" i="38" s="1"/>
  <c r="AI189" i="37"/>
  <c r="AC195" i="36"/>
  <c r="AL194" i="36"/>
  <c r="AO193" i="36" a="1"/>
  <c r="AO193" i="36" s="1"/>
  <c r="AM193" i="36" a="1"/>
  <c r="AM193" i="36" s="1"/>
  <c r="AN193" i="36" a="1"/>
  <c r="AN193" i="36" s="1"/>
  <c r="AI193" i="35"/>
  <c r="AN193" i="35" a="1"/>
  <c r="AN193" i="35" s="1"/>
  <c r="AI193" i="34"/>
  <c r="AO186" i="33" a="1"/>
  <c r="AO186" i="33" s="1"/>
  <c r="AN186" i="33" a="1"/>
  <c r="AN186" i="33" s="1"/>
  <c r="AM186" i="33" a="1"/>
  <c r="AM186" i="33" s="1"/>
  <c r="AL187" i="33"/>
  <c r="AD187" i="33"/>
  <c r="AE187" i="33" s="1"/>
  <c r="AF187" i="33" s="1"/>
  <c r="AG187" i="33" s="1"/>
  <c r="AH187" i="33" s="1"/>
  <c r="AL186" i="32"/>
  <c r="AC187" i="32"/>
  <c r="AM185" i="32" a="1"/>
  <c r="AM185" i="32" s="1"/>
  <c r="AN185" i="32" a="1"/>
  <c r="AN185" i="32" s="1"/>
  <c r="AC189" i="31"/>
  <c r="AL188" i="31"/>
  <c r="AO187" i="31" a="1"/>
  <c r="AO187" i="31" s="1"/>
  <c r="AL190" i="30"/>
  <c r="AC191" i="30"/>
  <c r="AM189" i="30" a="1"/>
  <c r="AM189" i="30" s="1"/>
  <c r="AI187" i="29"/>
  <c r="AN187" i="29" a="1"/>
  <c r="AN187" i="29" s="1"/>
  <c r="AD193" i="28"/>
  <c r="AE193" i="28" s="1"/>
  <c r="AF193" i="28" s="1"/>
  <c r="AG193" i="28" s="1"/>
  <c r="AH193" i="28" s="1"/>
  <c r="AL193" i="28"/>
  <c r="AM192" i="28" a="1"/>
  <c r="AM192" i="28" s="1"/>
  <c r="AO192" i="28" a="1"/>
  <c r="AO192" i="28" s="1"/>
  <c r="AN192" i="28" a="1"/>
  <c r="AN192" i="28" s="1"/>
  <c r="AC189" i="27"/>
  <c r="AL188" i="27"/>
  <c r="AO187" i="27" a="1"/>
  <c r="AO187" i="27" s="1"/>
  <c r="AM187" i="27" a="1"/>
  <c r="AM187" i="27" s="1"/>
  <c r="AC189" i="26"/>
  <c r="AL188" i="26"/>
  <c r="AD193" i="25"/>
  <c r="AE193" i="25" s="1"/>
  <c r="AF193" i="25" s="1"/>
  <c r="AG193" i="25" s="1"/>
  <c r="AH193" i="25" s="1"/>
  <c r="AL193" i="25"/>
  <c r="AM192" i="25" a="1"/>
  <c r="AM192" i="25" s="1"/>
  <c r="AO192" i="25" a="1"/>
  <c r="AO192" i="25" s="1"/>
  <c r="AN192" i="25" a="1"/>
  <c r="AN192" i="25" s="1"/>
  <c r="AI195" i="24"/>
  <c r="AN195" i="24" s="1" a="1"/>
  <c r="AN195" i="24" s="1"/>
  <c r="AD191" i="23"/>
  <c r="AE191" i="23" s="1"/>
  <c r="AF191" i="23" s="1"/>
  <c r="AG191" i="23" s="1"/>
  <c r="AH191" i="23" s="1"/>
  <c r="AL191" i="23"/>
  <c r="AN190" i="23" a="1"/>
  <c r="AN190" i="23" s="1"/>
  <c r="AO190" i="23" a="1"/>
  <c r="AO190" i="23" s="1"/>
  <c r="AM190" i="23" a="1"/>
  <c r="AM190" i="23" s="1"/>
  <c r="E18" i="1"/>
  <c r="D19" i="1"/>
  <c r="AD191" i="39" l="1"/>
  <c r="AE191" i="39" s="1"/>
  <c r="AF191" i="39" s="1"/>
  <c r="AG191" i="39" s="1"/>
  <c r="AH191" i="39" s="1"/>
  <c r="AL191" i="39"/>
  <c r="AO190" i="39" a="1"/>
  <c r="AO190" i="39" s="1"/>
  <c r="AN190" i="39" a="1"/>
  <c r="AN190" i="39" s="1"/>
  <c r="AM190" i="39" a="1"/>
  <c r="AM190" i="39" s="1"/>
  <c r="AM189" i="38" a="1"/>
  <c r="AM189" i="38" s="1"/>
  <c r="AI189" i="38"/>
  <c r="AC191" i="37"/>
  <c r="AL190" i="37"/>
  <c r="AM189" i="37" a="1"/>
  <c r="AM189" i="37" s="1"/>
  <c r="AO189" i="37" a="1"/>
  <c r="AO189" i="37" s="1"/>
  <c r="AN189" i="37" a="1"/>
  <c r="AN189" i="37" s="1"/>
  <c r="AM194" i="36" a="1"/>
  <c r="AM194" i="36" s="1"/>
  <c r="AO194" i="36" a="1"/>
  <c r="AO194" i="36" s="1"/>
  <c r="AN194" i="36" a="1"/>
  <c r="AN194" i="36" s="1"/>
  <c r="AD195" i="36"/>
  <c r="AE195" i="36" s="1"/>
  <c r="AF195" i="36" s="1"/>
  <c r="AG195" i="36" s="1"/>
  <c r="AH195" i="36" s="1"/>
  <c r="AL195" i="36"/>
  <c r="AL194" i="35"/>
  <c r="AC195" i="35"/>
  <c r="AO193" i="35" a="1"/>
  <c r="AO193" i="35" s="1"/>
  <c r="AM193" i="35" a="1"/>
  <c r="AM193" i="35" s="1"/>
  <c r="AL194" i="34"/>
  <c r="AC195" i="34"/>
  <c r="AO193" i="34" a="1"/>
  <c r="AO193" i="34" s="1"/>
  <c r="AN193" i="34" a="1"/>
  <c r="AN193" i="34" s="1"/>
  <c r="AM193" i="34" a="1"/>
  <c r="AM193" i="34" s="1"/>
  <c r="AI187" i="33"/>
  <c r="AN187" i="33" a="1"/>
  <c r="AN187" i="33" s="1"/>
  <c r="AM187" i="33" a="1"/>
  <c r="AM187" i="33" s="1"/>
  <c r="AD187" i="32"/>
  <c r="AE187" i="32" s="1"/>
  <c r="AF187" i="32" s="1"/>
  <c r="AG187" i="32" s="1"/>
  <c r="AH187" i="32" s="1"/>
  <c r="AL187" i="32"/>
  <c r="AO186" i="32" a="1"/>
  <c r="AO186" i="32" s="1"/>
  <c r="AN186" i="32" a="1"/>
  <c r="AN186" i="32" s="1"/>
  <c r="AM186" i="32" a="1"/>
  <c r="AM186" i="32" s="1"/>
  <c r="AO188" i="31" a="1"/>
  <c r="AO188" i="31" s="1"/>
  <c r="AN188" i="31" a="1"/>
  <c r="AN188" i="31" s="1"/>
  <c r="AM188" i="31" a="1"/>
  <c r="AM188" i="31" s="1"/>
  <c r="AL189" i="31"/>
  <c r="AD189" i="31"/>
  <c r="AE189" i="31" s="1"/>
  <c r="AF189" i="31" s="1"/>
  <c r="AG189" i="31" s="1"/>
  <c r="AH189" i="31" s="1"/>
  <c r="AL191" i="30"/>
  <c r="AD191" i="30"/>
  <c r="AE191" i="30" s="1"/>
  <c r="AF191" i="30" s="1"/>
  <c r="AG191" i="30" s="1"/>
  <c r="AH191" i="30" s="1"/>
  <c r="AM190" i="30" a="1"/>
  <c r="AM190" i="30" s="1"/>
  <c r="AN190" i="30" a="1"/>
  <c r="AN190" i="30" s="1"/>
  <c r="AO190" i="30" a="1"/>
  <c r="AO190" i="30" s="1"/>
  <c r="AL188" i="29"/>
  <c r="AC189" i="29"/>
  <c r="AO187" i="29" a="1"/>
  <c r="AO187" i="29" s="1"/>
  <c r="AM187" i="29" a="1"/>
  <c r="AM187" i="29" s="1"/>
  <c r="AI193" i="28"/>
  <c r="AN193" i="28" a="1"/>
  <c r="AN193" i="28" s="1"/>
  <c r="AO188" i="27" a="1"/>
  <c r="AO188" i="27" s="1"/>
  <c r="AM188" i="27" a="1"/>
  <c r="AM188" i="27" s="1"/>
  <c r="AN188" i="27" a="1"/>
  <c r="AN188" i="27" s="1"/>
  <c r="AL189" i="27"/>
  <c r="AD189" i="27"/>
  <c r="AE189" i="27" s="1"/>
  <c r="AF189" i="27" s="1"/>
  <c r="AG189" i="27" s="1"/>
  <c r="AH189" i="27" s="1"/>
  <c r="AN188" i="26" a="1"/>
  <c r="AN188" i="26" s="1"/>
  <c r="AM188" i="26" a="1"/>
  <c r="AM188" i="26" s="1"/>
  <c r="AO188" i="26" a="1"/>
  <c r="AO188" i="26" s="1"/>
  <c r="AL189" i="26"/>
  <c r="AD189" i="26"/>
  <c r="AE189" i="26" s="1"/>
  <c r="AF189" i="26" s="1"/>
  <c r="AG189" i="26" s="1"/>
  <c r="AH189" i="26" s="1"/>
  <c r="AI193" i="25"/>
  <c r="AN193" i="25" a="1"/>
  <c r="AN193" i="25" s="1"/>
  <c r="AL196" i="24"/>
  <c r="AO195" i="24" a="1"/>
  <c r="AO195" i="24" s="1"/>
  <c r="AM195" i="24" a="1"/>
  <c r="AM195" i="24" s="1"/>
  <c r="AI191" i="23"/>
  <c r="AO191" i="23" a="1"/>
  <c r="AO191" i="23" s="1"/>
  <c r="E19" i="1"/>
  <c r="D20" i="1"/>
  <c r="AI191" i="39" l="1"/>
  <c r="AN191" i="39" a="1"/>
  <c r="AN191" i="39" s="1"/>
  <c r="AC191" i="38"/>
  <c r="AL190" i="38"/>
  <c r="AN189" i="38" a="1"/>
  <c r="AN189" i="38" s="1"/>
  <c r="AO189" i="38" a="1"/>
  <c r="AO189" i="38" s="1"/>
  <c r="AN190" i="37" a="1"/>
  <c r="AN190" i="37" s="1"/>
  <c r="AO190" i="37" a="1"/>
  <c r="AO190" i="37" s="1"/>
  <c r="AM190" i="37" a="1"/>
  <c r="AM190" i="37" s="1"/>
  <c r="AD191" i="37"/>
  <c r="AE191" i="37" s="1"/>
  <c r="AF191" i="37" s="1"/>
  <c r="AG191" i="37" s="1"/>
  <c r="AH191" i="37" s="1"/>
  <c r="AL191" i="37"/>
  <c r="AI195" i="36"/>
  <c r="AN195" i="36" a="1"/>
  <c r="AN195" i="36" s="1"/>
  <c r="AD195" i="35"/>
  <c r="AE195" i="35" s="1"/>
  <c r="AF195" i="35" s="1"/>
  <c r="AG195" i="35" s="1"/>
  <c r="AH195" i="35" s="1"/>
  <c r="AL195" i="35"/>
  <c r="AO194" i="35" a="1"/>
  <c r="AO194" i="35" s="1"/>
  <c r="AN194" i="35" a="1"/>
  <c r="AN194" i="35" s="1"/>
  <c r="AM194" i="35" a="1"/>
  <c r="AM194" i="35" s="1"/>
  <c r="AL195" i="34"/>
  <c r="AD195" i="34"/>
  <c r="AE195" i="34" s="1"/>
  <c r="AF195" i="34" s="1"/>
  <c r="AG195" i="34" s="1"/>
  <c r="AH195" i="34" s="1"/>
  <c r="AN194" i="34" a="1"/>
  <c r="AN194" i="34" s="1"/>
  <c r="AO194" i="34" a="1"/>
  <c r="AO194" i="34" s="1"/>
  <c r="AM194" i="34" a="1"/>
  <c r="AM194" i="34" s="1"/>
  <c r="AL188" i="33"/>
  <c r="AC189" i="33"/>
  <c r="AO187" i="33" a="1"/>
  <c r="AO187" i="33" s="1"/>
  <c r="AI187" i="32"/>
  <c r="AN187" i="32" a="1"/>
  <c r="AN187" i="32" s="1"/>
  <c r="AI189" i="31"/>
  <c r="AM189" i="31" a="1"/>
  <c r="AM189" i="31" s="1"/>
  <c r="AI191" i="30"/>
  <c r="AN191" i="30" s="1" a="1"/>
  <c r="AN191" i="30" s="1"/>
  <c r="AM191" i="30" a="1"/>
  <c r="AM191" i="30" s="1"/>
  <c r="AO191" i="30" a="1"/>
  <c r="AO191" i="30" s="1"/>
  <c r="AL189" i="29"/>
  <c r="AD189" i="29"/>
  <c r="AE189" i="29" s="1"/>
  <c r="AF189" i="29" s="1"/>
  <c r="AG189" i="29" s="1"/>
  <c r="AH189" i="29" s="1"/>
  <c r="AO188" i="29" a="1"/>
  <c r="AO188" i="29" s="1"/>
  <c r="AM188" i="29" a="1"/>
  <c r="AM188" i="29" s="1"/>
  <c r="AN188" i="29" a="1"/>
  <c r="AN188" i="29" s="1"/>
  <c r="AL194" i="28"/>
  <c r="AC195" i="28"/>
  <c r="AM193" i="28" a="1"/>
  <c r="AM193" i="28" s="1"/>
  <c r="AO193" i="28" a="1"/>
  <c r="AO193" i="28" s="1"/>
  <c r="AI189" i="27"/>
  <c r="AI189" i="26"/>
  <c r="AN189" i="26" a="1"/>
  <c r="AN189" i="26" s="1"/>
  <c r="AC195" i="25"/>
  <c r="AL194" i="25"/>
  <c r="AM193" i="25" a="1"/>
  <c r="AM193" i="25" s="1"/>
  <c r="AO193" i="25" a="1"/>
  <c r="AO193" i="25" s="1"/>
  <c r="AO196" i="24" a="1"/>
  <c r="AO196" i="24" s="1"/>
  <c r="AN196" i="24" a="1"/>
  <c r="AN196" i="24" s="1"/>
  <c r="AM196" i="24" a="1"/>
  <c r="AM196" i="24" s="1"/>
  <c r="AL192" i="23"/>
  <c r="AC193" i="23"/>
  <c r="AN191" i="23" a="1"/>
  <c r="AN191" i="23" s="1"/>
  <c r="AM191" i="23" a="1"/>
  <c r="AM191" i="23" s="1"/>
  <c r="E20" i="1"/>
  <c r="D21" i="1"/>
  <c r="AC193" i="39" l="1"/>
  <c r="AL192" i="39"/>
  <c r="AM191" i="39" a="1"/>
  <c r="AM191" i="39" s="1"/>
  <c r="AO191" i="39" a="1"/>
  <c r="AO191" i="39" s="1"/>
  <c r="AN190" i="38" a="1"/>
  <c r="AN190" i="38" s="1"/>
  <c r="AO190" i="38" a="1"/>
  <c r="AO190" i="38" s="1"/>
  <c r="AM190" i="38" a="1"/>
  <c r="AM190" i="38" s="1"/>
  <c r="AD191" i="38"/>
  <c r="AE191" i="38" s="1"/>
  <c r="AF191" i="38" s="1"/>
  <c r="AG191" i="38" s="1"/>
  <c r="AH191" i="38" s="1"/>
  <c r="AL191" i="38"/>
  <c r="AI191" i="37"/>
  <c r="AN191" i="37" a="1"/>
  <c r="AN191" i="37" s="1"/>
  <c r="AL196" i="36"/>
  <c r="AM195" i="36" a="1"/>
  <c r="AM195" i="36" s="1"/>
  <c r="AO195" i="36" a="1"/>
  <c r="AO195" i="36" s="1"/>
  <c r="AI195" i="35"/>
  <c r="AI195" i="34"/>
  <c r="AL189" i="33"/>
  <c r="AD189" i="33"/>
  <c r="AE189" i="33" s="1"/>
  <c r="AF189" i="33" s="1"/>
  <c r="AG189" i="33" s="1"/>
  <c r="AH189" i="33" s="1"/>
  <c r="AN188" i="33" a="1"/>
  <c r="AN188" i="33" s="1"/>
  <c r="AM188" i="33" a="1"/>
  <c r="AM188" i="33" s="1"/>
  <c r="AO188" i="33" a="1"/>
  <c r="AO188" i="33" s="1"/>
  <c r="AL188" i="32"/>
  <c r="AC189" i="32"/>
  <c r="AM187" i="32" a="1"/>
  <c r="AM187" i="32" s="1"/>
  <c r="AO187" i="32" a="1"/>
  <c r="AO187" i="32" s="1"/>
  <c r="AL190" i="31"/>
  <c r="AC191" i="31"/>
  <c r="AN189" i="31" a="1"/>
  <c r="AN189" i="31" s="1"/>
  <c r="AO189" i="31" a="1"/>
  <c r="AO189" i="31" s="1"/>
  <c r="AC193" i="30"/>
  <c r="AL192" i="30"/>
  <c r="AI189" i="29"/>
  <c r="AN189" i="29" a="1"/>
  <c r="AN189" i="29" s="1"/>
  <c r="AD195" i="28"/>
  <c r="AE195" i="28" s="1"/>
  <c r="AF195" i="28" s="1"/>
  <c r="AG195" i="28" s="1"/>
  <c r="AH195" i="28" s="1"/>
  <c r="AL195" i="28"/>
  <c r="AN194" i="28" a="1"/>
  <c r="AN194" i="28" s="1"/>
  <c r="AM194" i="28" a="1"/>
  <c r="AM194" i="28" s="1"/>
  <c r="AO194" i="28" a="1"/>
  <c r="AO194" i="28" s="1"/>
  <c r="AL190" i="27"/>
  <c r="AC191" i="27"/>
  <c r="AO189" i="27" a="1"/>
  <c r="AO189" i="27" s="1"/>
  <c r="AN189" i="27" a="1"/>
  <c r="AN189" i="27" s="1"/>
  <c r="AM189" i="27" a="1"/>
  <c r="AM189" i="27" s="1"/>
  <c r="AL190" i="26"/>
  <c r="AC191" i="26"/>
  <c r="AO189" i="26" a="1"/>
  <c r="AO189" i="26" s="1"/>
  <c r="AM189" i="26" a="1"/>
  <c r="AM189" i="26" s="1"/>
  <c r="AO194" i="25" a="1"/>
  <c r="AO194" i="25" s="1"/>
  <c r="AM194" i="25" a="1"/>
  <c r="AM194" i="25" s="1"/>
  <c r="AN194" i="25" a="1"/>
  <c r="AN194" i="25" s="1"/>
  <c r="AD195" i="25"/>
  <c r="AE195" i="25" s="1"/>
  <c r="AF195" i="25" s="1"/>
  <c r="AG195" i="25" s="1"/>
  <c r="AH195" i="25" s="1"/>
  <c r="AL195" i="25"/>
  <c r="G40" i="24"/>
  <c r="G43" i="24"/>
  <c r="G42" i="24"/>
  <c r="G44" i="24"/>
  <c r="G41" i="24"/>
  <c r="F43" i="24"/>
  <c r="F42" i="24"/>
  <c r="F44" i="24"/>
  <c r="F40" i="24"/>
  <c r="F41" i="24"/>
  <c r="H40" i="24"/>
  <c r="H43" i="24"/>
  <c r="H41" i="24"/>
  <c r="H44" i="24"/>
  <c r="H42" i="24"/>
  <c r="AL193" i="23"/>
  <c r="AD193" i="23"/>
  <c r="AE193" i="23" s="1"/>
  <c r="AF193" i="23" s="1"/>
  <c r="AG193" i="23" s="1"/>
  <c r="AH193" i="23" s="1"/>
  <c r="AM192" i="23" a="1"/>
  <c r="AM192" i="23" s="1"/>
  <c r="AO192" i="23" a="1"/>
  <c r="AO192" i="23" s="1"/>
  <c r="AN192" i="23" a="1"/>
  <c r="AN192" i="23" s="1"/>
  <c r="E21" i="1"/>
  <c r="D22" i="1"/>
  <c r="AN192" i="39" l="1" a="1"/>
  <c r="AN192" i="39" s="1"/>
  <c r="AM192" i="39" a="1"/>
  <c r="AM192" i="39" s="1"/>
  <c r="AO192" i="39" a="1"/>
  <c r="AO192" i="39" s="1"/>
  <c r="AL193" i="39"/>
  <c r="AD193" i="39"/>
  <c r="AE193" i="39" s="1"/>
  <c r="AF193" i="39" s="1"/>
  <c r="AG193" i="39" s="1"/>
  <c r="AH193" i="39" s="1"/>
  <c r="AI191" i="38"/>
  <c r="AN191" i="38" a="1"/>
  <c r="AN191" i="38" s="1"/>
  <c r="AO191" i="38" a="1"/>
  <c r="AO191" i="38" s="1"/>
  <c r="AL192" i="37"/>
  <c r="AC193" i="37"/>
  <c r="AM191" i="37" a="1"/>
  <c r="AM191" i="37" s="1"/>
  <c r="AO191" i="37" a="1"/>
  <c r="AO191" i="37" s="1"/>
  <c r="AN196" i="36" a="1"/>
  <c r="AN196" i="36" s="1"/>
  <c r="AO196" i="36" a="1"/>
  <c r="AO196" i="36" s="1"/>
  <c r="AM196" i="36" a="1"/>
  <c r="AM196" i="36" s="1"/>
  <c r="AL196" i="35"/>
  <c r="AM195" i="35" a="1"/>
  <c r="AM195" i="35" s="1"/>
  <c r="AN195" i="35" a="1"/>
  <c r="AN195" i="35" s="1"/>
  <c r="AO195" i="35" a="1"/>
  <c r="AO195" i="35" s="1"/>
  <c r="AL196" i="34"/>
  <c r="AO195" i="34" a="1"/>
  <c r="AO195" i="34" s="1"/>
  <c r="AN195" i="34" a="1"/>
  <c r="AN195" i="34" s="1"/>
  <c r="AM195" i="34" a="1"/>
  <c r="AM195" i="34" s="1"/>
  <c r="AI189" i="33"/>
  <c r="AN189" i="33" a="1"/>
  <c r="AN189" i="33" s="1"/>
  <c r="AL189" i="32"/>
  <c r="AD189" i="32"/>
  <c r="AE189" i="32" s="1"/>
  <c r="AF189" i="32" s="1"/>
  <c r="AG189" i="32" s="1"/>
  <c r="AH189" i="32" s="1"/>
  <c r="AO188" i="32" a="1"/>
  <c r="AO188" i="32" s="1"/>
  <c r="AN188" i="32" a="1"/>
  <c r="AN188" i="32" s="1"/>
  <c r="AM188" i="32" a="1"/>
  <c r="AM188" i="32" s="1"/>
  <c r="AL191" i="31"/>
  <c r="AD191" i="31"/>
  <c r="AE191" i="31" s="1"/>
  <c r="AF191" i="31" s="1"/>
  <c r="AG191" i="31" s="1"/>
  <c r="AH191" i="31" s="1"/>
  <c r="AN190" i="31" a="1"/>
  <c r="AN190" i="31" s="1"/>
  <c r="AM190" i="31" a="1"/>
  <c r="AM190" i="31" s="1"/>
  <c r="AO190" i="31" a="1"/>
  <c r="AO190" i="31" s="1"/>
  <c r="AM192" i="30" a="1"/>
  <c r="AM192" i="30" s="1"/>
  <c r="AO192" i="30" a="1"/>
  <c r="AO192" i="30" s="1"/>
  <c r="AN192" i="30" a="1"/>
  <c r="AN192" i="30" s="1"/>
  <c r="AL193" i="30"/>
  <c r="AD193" i="30"/>
  <c r="AE193" i="30" s="1"/>
  <c r="AF193" i="30" s="1"/>
  <c r="AG193" i="30" s="1"/>
  <c r="AH193" i="30" s="1"/>
  <c r="AL190" i="29"/>
  <c r="AC191" i="29"/>
  <c r="AO189" i="29" a="1"/>
  <c r="AO189" i="29" s="1"/>
  <c r="AM189" i="29" a="1"/>
  <c r="AM189" i="29" s="1"/>
  <c r="AI195" i="28"/>
  <c r="AD191" i="27"/>
  <c r="AE191" i="27" s="1"/>
  <c r="AF191" i="27" s="1"/>
  <c r="AG191" i="27" s="1"/>
  <c r="AH191" i="27" s="1"/>
  <c r="AL191" i="27"/>
  <c r="AN190" i="27" a="1"/>
  <c r="AN190" i="27" s="1"/>
  <c r="AM190" i="27" a="1"/>
  <c r="AM190" i="27" s="1"/>
  <c r="AO190" i="27" a="1"/>
  <c r="AO190" i="27" s="1"/>
  <c r="AL191" i="26"/>
  <c r="AD191" i="26"/>
  <c r="AE191" i="26" s="1"/>
  <c r="AF191" i="26" s="1"/>
  <c r="AG191" i="26" s="1"/>
  <c r="AH191" i="26" s="1"/>
  <c r="AM190" i="26" a="1"/>
  <c r="AM190" i="26" s="1"/>
  <c r="AO190" i="26" a="1"/>
  <c r="AO190" i="26" s="1"/>
  <c r="AN190" i="26" a="1"/>
  <c r="AN190" i="26" s="1"/>
  <c r="AI195" i="25"/>
  <c r="AL196" i="25" s="1"/>
  <c r="AN195" i="25" a="1"/>
  <c r="AN195" i="25" s="1"/>
  <c r="F45" i="24"/>
  <c r="G45" i="24"/>
  <c r="H45" i="24"/>
  <c r="AI193" i="23"/>
  <c r="AN193" i="23" a="1"/>
  <c r="AN193" i="23" s="1"/>
  <c r="AM193" i="23" a="1"/>
  <c r="AM193" i="23" s="1"/>
  <c r="E22" i="1"/>
  <c r="D23" i="1"/>
  <c r="AI193" i="39" l="1"/>
  <c r="AM193" i="39" a="1"/>
  <c r="AM193" i="39" s="1"/>
  <c r="AC193" i="38"/>
  <c r="AL192" i="38"/>
  <c r="AM191" i="38" a="1"/>
  <c r="AM191" i="38" s="1"/>
  <c r="AL193" i="37"/>
  <c r="AD193" i="37"/>
  <c r="AE193" i="37" s="1"/>
  <c r="AF193" i="37" s="1"/>
  <c r="AG193" i="37" s="1"/>
  <c r="AH193" i="37" s="1"/>
  <c r="AM192" i="37" a="1"/>
  <c r="AM192" i="37" s="1"/>
  <c r="AN192" i="37" a="1"/>
  <c r="AN192" i="37" s="1"/>
  <c r="AO192" i="37" a="1"/>
  <c r="AO192" i="37" s="1"/>
  <c r="F44" i="36"/>
  <c r="F43" i="36"/>
  <c r="F41" i="36"/>
  <c r="F40" i="36"/>
  <c r="F42" i="36"/>
  <c r="H44" i="36"/>
  <c r="H41" i="36"/>
  <c r="H43" i="36"/>
  <c r="H40" i="36"/>
  <c r="H42" i="36"/>
  <c r="G43" i="36"/>
  <c r="G44" i="36"/>
  <c r="G40" i="36"/>
  <c r="G41" i="36"/>
  <c r="G42" i="36"/>
  <c r="AN196" i="35" a="1"/>
  <c r="AN196" i="35" s="1"/>
  <c r="AO196" i="35" a="1"/>
  <c r="AO196" i="35" s="1"/>
  <c r="AM196" i="35" a="1"/>
  <c r="AM196" i="35" s="1"/>
  <c r="AO196" i="34" a="1"/>
  <c r="AO196" i="34" s="1"/>
  <c r="AN196" i="34" a="1"/>
  <c r="AN196" i="34" s="1"/>
  <c r="AM196" i="34" a="1"/>
  <c r="AM196" i="34" s="1"/>
  <c r="AL190" i="33"/>
  <c r="AC191" i="33"/>
  <c r="AO189" i="33" a="1"/>
  <c r="AO189" i="33" s="1"/>
  <c r="AM189" i="33" a="1"/>
  <c r="AM189" i="33" s="1"/>
  <c r="AI189" i="32"/>
  <c r="AO189" i="32" a="1"/>
  <c r="AO189" i="32" s="1"/>
  <c r="AI191" i="31"/>
  <c r="AN191" i="31" a="1"/>
  <c r="AN191" i="31" s="1"/>
  <c r="AI193" i="30"/>
  <c r="AN193" i="30" a="1"/>
  <c r="AN193" i="30" s="1"/>
  <c r="AM193" i="30" a="1"/>
  <c r="AM193" i="30" s="1"/>
  <c r="AD191" i="29"/>
  <c r="AE191" i="29" s="1"/>
  <c r="AF191" i="29" s="1"/>
  <c r="AG191" i="29" s="1"/>
  <c r="AH191" i="29" s="1"/>
  <c r="AL191" i="29"/>
  <c r="AO190" i="29" a="1"/>
  <c r="AO190" i="29" s="1"/>
  <c r="AN190" i="29" a="1"/>
  <c r="AN190" i="29" s="1"/>
  <c r="AM190" i="29" a="1"/>
  <c r="AM190" i="29" s="1"/>
  <c r="AL196" i="28"/>
  <c r="AM195" i="28" a="1"/>
  <c r="AM195" i="28" s="1"/>
  <c r="AN195" i="28" a="1"/>
  <c r="AN195" i="28" s="1"/>
  <c r="AO195" i="28" a="1"/>
  <c r="AO195" i="28" s="1"/>
  <c r="AI191" i="27"/>
  <c r="AN191" i="27" a="1"/>
  <c r="AN191" i="27" s="1"/>
  <c r="AI191" i="26"/>
  <c r="AN191" i="26" a="1"/>
  <c r="AN191" i="26" s="1"/>
  <c r="AO196" i="25" a="1"/>
  <c r="AO196" i="25" s="1"/>
  <c r="AM196" i="25" a="1"/>
  <c r="AM196" i="25" s="1"/>
  <c r="AN196" i="25" a="1"/>
  <c r="AN196" i="25" s="1"/>
  <c r="AM195" i="25" a="1"/>
  <c r="AM195" i="25" s="1"/>
  <c r="AO195" i="25" a="1"/>
  <c r="AO195" i="25" s="1"/>
  <c r="AG6" i="24"/>
  <c r="F18" i="3" s="1"/>
  <c r="AC195" i="23"/>
  <c r="AL194" i="23"/>
  <c r="AO193" i="23" a="1"/>
  <c r="AO193" i="23" s="1"/>
  <c r="E23" i="1"/>
  <c r="D24" i="1"/>
  <c r="I24" i="1" s="1"/>
  <c r="AL194" i="39" l="1"/>
  <c r="AC195" i="39"/>
  <c r="AN193" i="39" a="1"/>
  <c r="AN193" i="39" s="1"/>
  <c r="AO193" i="39" a="1"/>
  <c r="AO193" i="39" s="1"/>
  <c r="AM192" i="38" a="1"/>
  <c r="AM192" i="38" s="1"/>
  <c r="AO192" i="38" a="1"/>
  <c r="AO192" i="38" s="1"/>
  <c r="AN192" i="38" a="1"/>
  <c r="AN192" i="38" s="1"/>
  <c r="AL193" i="38"/>
  <c r="AD193" i="38"/>
  <c r="AE193" i="38" s="1"/>
  <c r="AF193" i="38" s="1"/>
  <c r="AG193" i="38" s="1"/>
  <c r="AH193" i="38" s="1"/>
  <c r="AI193" i="37"/>
  <c r="AO193" i="37" a="1"/>
  <c r="AO193" i="37" s="1"/>
  <c r="G45" i="36"/>
  <c r="H45" i="36"/>
  <c r="F45" i="36"/>
  <c r="H40" i="35"/>
  <c r="H43" i="35"/>
  <c r="H44" i="35"/>
  <c r="H41" i="35"/>
  <c r="H42" i="35"/>
  <c r="F44" i="35"/>
  <c r="F43" i="35"/>
  <c r="F42" i="35"/>
  <c r="F40" i="35"/>
  <c r="F41" i="35"/>
  <c r="G43" i="35"/>
  <c r="G40" i="35"/>
  <c r="G44" i="35"/>
  <c r="G41" i="35"/>
  <c r="G42" i="35"/>
  <c r="F43" i="34"/>
  <c r="F44" i="34"/>
  <c r="F42" i="34"/>
  <c r="F40" i="34"/>
  <c r="F41" i="34"/>
  <c r="G44" i="34"/>
  <c r="G43" i="34"/>
  <c r="G40" i="34"/>
  <c r="G42" i="34"/>
  <c r="G41" i="34"/>
  <c r="H43" i="34"/>
  <c r="H44" i="34"/>
  <c r="H40" i="34"/>
  <c r="H41" i="34"/>
  <c r="H42" i="34"/>
  <c r="AL191" i="33"/>
  <c r="AD191" i="33"/>
  <c r="AE191" i="33" s="1"/>
  <c r="AF191" i="33" s="1"/>
  <c r="AG191" i="33" s="1"/>
  <c r="AH191" i="33" s="1"/>
  <c r="AO190" i="33" a="1"/>
  <c r="AO190" i="33" s="1"/>
  <c r="AN190" i="33" a="1"/>
  <c r="AN190" i="33" s="1"/>
  <c r="AM190" i="33" a="1"/>
  <c r="AM190" i="33" s="1"/>
  <c r="AL190" i="32"/>
  <c r="AC191" i="32"/>
  <c r="AN189" i="32" a="1"/>
  <c r="AN189" i="32" s="1"/>
  <c r="AM189" i="32" a="1"/>
  <c r="AM189" i="32" s="1"/>
  <c r="AC193" i="31"/>
  <c r="AL192" i="31"/>
  <c r="AM191" i="31" a="1"/>
  <c r="AM191" i="31" s="1"/>
  <c r="AO191" i="31" a="1"/>
  <c r="AO191" i="31" s="1"/>
  <c r="AL194" i="30"/>
  <c r="AC195" i="30"/>
  <c r="AO193" i="30" a="1"/>
  <c r="AO193" i="30" s="1"/>
  <c r="AI191" i="29"/>
  <c r="AN191" i="29" a="1"/>
  <c r="AN191" i="29" s="1"/>
  <c r="AO196" i="28" a="1"/>
  <c r="AO196" i="28" s="1"/>
  <c r="AN196" i="28" a="1"/>
  <c r="AN196" i="28" s="1"/>
  <c r="AM196" i="28" a="1"/>
  <c r="AM196" i="28" s="1"/>
  <c r="AC193" i="27"/>
  <c r="AL192" i="27"/>
  <c r="AO191" i="27" a="1"/>
  <c r="AO191" i="27" s="1"/>
  <c r="AM191" i="27" a="1"/>
  <c r="AM191" i="27" s="1"/>
  <c r="AC193" i="26"/>
  <c r="AL192" i="26"/>
  <c r="AO191" i="26" a="1"/>
  <c r="AO191" i="26" s="1"/>
  <c r="AM191" i="26" a="1"/>
  <c r="AM191" i="26" s="1"/>
  <c r="G43" i="25"/>
  <c r="G44" i="25"/>
  <c r="G42" i="25"/>
  <c r="G41" i="25"/>
  <c r="G40" i="25"/>
  <c r="F43" i="25"/>
  <c r="F44" i="25"/>
  <c r="F41" i="25"/>
  <c r="F40" i="25"/>
  <c r="F42" i="25"/>
  <c r="H43" i="25"/>
  <c r="H40" i="25"/>
  <c r="H41" i="25"/>
  <c r="H44" i="25"/>
  <c r="H42" i="25"/>
  <c r="AO194" i="23" a="1"/>
  <c r="AO194" i="23" s="1"/>
  <c r="AM194" i="23" a="1"/>
  <c r="AM194" i="23" s="1"/>
  <c r="AN194" i="23" a="1"/>
  <c r="AN194" i="23" s="1"/>
  <c r="AL195" i="23"/>
  <c r="AD195" i="23"/>
  <c r="AE195" i="23" s="1"/>
  <c r="AF195" i="23" s="1"/>
  <c r="AG195" i="23" s="1"/>
  <c r="AH195" i="23" s="1"/>
  <c r="E24" i="1"/>
  <c r="D25" i="1"/>
  <c r="I25" i="1" s="1"/>
  <c r="AL195" i="39" l="1"/>
  <c r="AD195" i="39"/>
  <c r="AE195" i="39" s="1"/>
  <c r="AF195" i="39" s="1"/>
  <c r="AG195" i="39" s="1"/>
  <c r="AH195" i="39" s="1"/>
  <c r="AN194" i="39" a="1"/>
  <c r="AN194" i="39" s="1"/>
  <c r="AO194" i="39" a="1"/>
  <c r="AO194" i="39" s="1"/>
  <c r="AM194" i="39" a="1"/>
  <c r="AM194" i="39" s="1"/>
  <c r="AI193" i="38"/>
  <c r="AG6" i="36"/>
  <c r="F30" i="3" s="1"/>
  <c r="AL194" i="37"/>
  <c r="AC195" i="37"/>
  <c r="AN193" i="37" a="1"/>
  <c r="AN193" i="37" s="1"/>
  <c r="AM193" i="37" a="1"/>
  <c r="AM193" i="37" s="1"/>
  <c r="F45" i="35"/>
  <c r="H45" i="35"/>
  <c r="G45" i="35"/>
  <c r="G45" i="34"/>
  <c r="H45" i="34"/>
  <c r="F45" i="34"/>
  <c r="AI191" i="33"/>
  <c r="AN191" i="33" a="1"/>
  <c r="AN191" i="33" s="1"/>
  <c r="AO191" i="33" a="1"/>
  <c r="AO191" i="33" s="1"/>
  <c r="AM191" i="33" a="1"/>
  <c r="AM191" i="33" s="1"/>
  <c r="AL191" i="32"/>
  <c r="AD191" i="32"/>
  <c r="AE191" i="32" s="1"/>
  <c r="AF191" i="32" s="1"/>
  <c r="AG191" i="32" s="1"/>
  <c r="AH191" i="32" s="1"/>
  <c r="AN190" i="32" a="1"/>
  <c r="AN190" i="32" s="1"/>
  <c r="AO190" i="32" a="1"/>
  <c r="AO190" i="32" s="1"/>
  <c r="AM190" i="32" a="1"/>
  <c r="AM190" i="32" s="1"/>
  <c r="AM192" i="31" a="1"/>
  <c r="AM192" i="31" s="1"/>
  <c r="AO192" i="31" a="1"/>
  <c r="AO192" i="31" s="1"/>
  <c r="AN192" i="31" a="1"/>
  <c r="AN192" i="31" s="1"/>
  <c r="AL193" i="31"/>
  <c r="AD193" i="31"/>
  <c r="AE193" i="31" s="1"/>
  <c r="AF193" i="31" s="1"/>
  <c r="AG193" i="31" s="1"/>
  <c r="AH193" i="31" s="1"/>
  <c r="AD195" i="30"/>
  <c r="AE195" i="30" s="1"/>
  <c r="AF195" i="30" s="1"/>
  <c r="AG195" i="30" s="1"/>
  <c r="AH195" i="30" s="1"/>
  <c r="AL195" i="30"/>
  <c r="AM194" i="30" a="1"/>
  <c r="AM194" i="30" s="1"/>
  <c r="AO194" i="30" a="1"/>
  <c r="AO194" i="30" s="1"/>
  <c r="AN194" i="30" a="1"/>
  <c r="AN194" i="30" s="1"/>
  <c r="AC193" i="29"/>
  <c r="AL192" i="29"/>
  <c r="AM191" i="29" a="1"/>
  <c r="AM191" i="29" s="1"/>
  <c r="AO191" i="29" a="1"/>
  <c r="AO191" i="29" s="1"/>
  <c r="F44" i="28"/>
  <c r="F43" i="28"/>
  <c r="F40" i="28"/>
  <c r="F42" i="28"/>
  <c r="F41" i="28"/>
  <c r="G43" i="28"/>
  <c r="G44" i="28"/>
  <c r="G40" i="28"/>
  <c r="G41" i="28"/>
  <c r="G42" i="28"/>
  <c r="H44" i="28"/>
  <c r="H43" i="28"/>
  <c r="H40" i="28"/>
  <c r="H42" i="28"/>
  <c r="H41" i="28"/>
  <c r="AM192" i="27" a="1"/>
  <c r="AM192" i="27" s="1"/>
  <c r="AN192" i="27" a="1"/>
  <c r="AN192" i="27" s="1"/>
  <c r="AO192" i="27" a="1"/>
  <c r="AO192" i="27" s="1"/>
  <c r="AD193" i="27"/>
  <c r="AE193" i="27" s="1"/>
  <c r="AF193" i="27" s="1"/>
  <c r="AG193" i="27" s="1"/>
  <c r="AH193" i="27" s="1"/>
  <c r="AL193" i="27"/>
  <c r="AO192" i="26" a="1"/>
  <c r="AO192" i="26" s="1"/>
  <c r="AM192" i="26" a="1"/>
  <c r="AM192" i="26" s="1"/>
  <c r="AN192" i="26" a="1"/>
  <c r="AN192" i="26" s="1"/>
  <c r="AD193" i="26"/>
  <c r="AE193" i="26" s="1"/>
  <c r="AF193" i="26" s="1"/>
  <c r="AG193" i="26" s="1"/>
  <c r="AH193" i="26" s="1"/>
  <c r="AL193" i="26"/>
  <c r="F45" i="25"/>
  <c r="H45" i="25"/>
  <c r="G45" i="25"/>
  <c r="AI195" i="23"/>
  <c r="AL196" i="23" s="1"/>
  <c r="AO195" i="23" a="1"/>
  <c r="AO195" i="23" s="1"/>
  <c r="E25" i="1"/>
  <c r="D26" i="1"/>
  <c r="I26" i="1" s="1"/>
  <c r="M16" i="1"/>
  <c r="AI195" i="39" l="1"/>
  <c r="AL196" i="39" s="1"/>
  <c r="AN195" i="39" a="1"/>
  <c r="AN195" i="39" s="1"/>
  <c r="AO195" i="39" a="1"/>
  <c r="AO195" i="39" s="1"/>
  <c r="AL194" i="38"/>
  <c r="AC195" i="38"/>
  <c r="AM193" i="38" a="1"/>
  <c r="AM193" i="38" s="1"/>
  <c r="AO193" i="38" a="1"/>
  <c r="AO193" i="38" s="1"/>
  <c r="AN193" i="38" a="1"/>
  <c r="AN193" i="38" s="1"/>
  <c r="AD195" i="37"/>
  <c r="AE195" i="37" s="1"/>
  <c r="AF195" i="37" s="1"/>
  <c r="AG195" i="37" s="1"/>
  <c r="AH195" i="37" s="1"/>
  <c r="AL195" i="37"/>
  <c r="AO194" i="37" a="1"/>
  <c r="AO194" i="37" s="1"/>
  <c r="AN194" i="37" a="1"/>
  <c r="AN194" i="37" s="1"/>
  <c r="AM194" i="37" a="1"/>
  <c r="AM194" i="37" s="1"/>
  <c r="AG6" i="34"/>
  <c r="F28" i="3" s="1"/>
  <c r="AG6" i="35"/>
  <c r="F29" i="3" s="1"/>
  <c r="AC193" i="33"/>
  <c r="AL192" i="33"/>
  <c r="AI191" i="32"/>
  <c r="AN191" i="32" a="1"/>
  <c r="AN191" i="32" s="1"/>
  <c r="AM191" i="32" a="1"/>
  <c r="AM191" i="32" s="1"/>
  <c r="AI193" i="31"/>
  <c r="AN193" i="31" a="1"/>
  <c r="AN193" i="31" s="1"/>
  <c r="AO193" i="31" a="1"/>
  <c r="AO193" i="31" s="1"/>
  <c r="AI195" i="30"/>
  <c r="AN195" i="30" a="1"/>
  <c r="AN195" i="30" s="1"/>
  <c r="AN192" i="29" a="1"/>
  <c r="AN192" i="29" s="1"/>
  <c r="AO192" i="29" a="1"/>
  <c r="AO192" i="29" s="1"/>
  <c r="AM192" i="29" a="1"/>
  <c r="AM192" i="29" s="1"/>
  <c r="AD193" i="29"/>
  <c r="AE193" i="29" s="1"/>
  <c r="AF193" i="29" s="1"/>
  <c r="AG193" i="29" s="1"/>
  <c r="AH193" i="29" s="1"/>
  <c r="AL193" i="29"/>
  <c r="H45" i="28"/>
  <c r="G45" i="28"/>
  <c r="F45" i="28"/>
  <c r="AI193" i="27"/>
  <c r="AN193" i="27" a="1"/>
  <c r="AN193" i="27" s="1"/>
  <c r="AI193" i="26"/>
  <c r="AG6" i="25"/>
  <c r="F19" i="3" s="1"/>
  <c r="AO196" i="23" a="1"/>
  <c r="AO196" i="23" s="1"/>
  <c r="AN196" i="23" a="1"/>
  <c r="AN196" i="23" s="1"/>
  <c r="AM196" i="23" a="1"/>
  <c r="AM196" i="23" s="1"/>
  <c r="AN195" i="23" a="1"/>
  <c r="AN195" i="23" s="1"/>
  <c r="AM195" i="23" a="1"/>
  <c r="AM195" i="23" s="1"/>
  <c r="E26" i="1"/>
  <c r="D27" i="1"/>
  <c r="I27" i="1" s="1"/>
  <c r="M14" i="1"/>
  <c r="O16" i="1"/>
  <c r="P16" i="1" s="1"/>
  <c r="Q16" i="1" s="1"/>
  <c r="R16" i="1" s="1"/>
  <c r="AO196" i="39" l="1" a="1"/>
  <c r="AO196" i="39" s="1"/>
  <c r="AM196" i="39" a="1"/>
  <c r="AM196" i="39" s="1"/>
  <c r="AN196" i="39" a="1"/>
  <c r="AN196" i="39" s="1"/>
  <c r="AM195" i="39" a="1"/>
  <c r="AM195" i="39" s="1"/>
  <c r="AD195" i="38"/>
  <c r="AE195" i="38" s="1"/>
  <c r="AF195" i="38" s="1"/>
  <c r="AG195" i="38" s="1"/>
  <c r="AH195" i="38" s="1"/>
  <c r="AL195" i="38"/>
  <c r="AO194" i="38" a="1"/>
  <c r="AO194" i="38" s="1"/>
  <c r="AN194" i="38" a="1"/>
  <c r="AN194" i="38" s="1"/>
  <c r="AM194" i="38" a="1"/>
  <c r="AM194" i="38" s="1"/>
  <c r="AI195" i="37"/>
  <c r="AN195" i="37" s="1" a="1"/>
  <c r="AN195" i="37" s="1"/>
  <c r="AM192" i="33" a="1"/>
  <c r="AM192" i="33" s="1"/>
  <c r="AO192" i="33" a="1"/>
  <c r="AO192" i="33" s="1"/>
  <c r="AN192" i="33" a="1"/>
  <c r="AN192" i="33" s="1"/>
  <c r="AD193" i="33"/>
  <c r="AE193" i="33" s="1"/>
  <c r="AF193" i="33" s="1"/>
  <c r="AG193" i="33" s="1"/>
  <c r="AH193" i="33" s="1"/>
  <c r="AL193" i="33"/>
  <c r="AC193" i="32"/>
  <c r="AL192" i="32"/>
  <c r="AO191" i="32" a="1"/>
  <c r="AO191" i="32" s="1"/>
  <c r="AG6" i="28"/>
  <c r="F22" i="3" s="1"/>
  <c r="AL194" i="31"/>
  <c r="AC195" i="31"/>
  <c r="AM193" i="31" a="1"/>
  <c r="AM193" i="31" s="1"/>
  <c r="AL196" i="30"/>
  <c r="AO195" i="30" a="1"/>
  <c r="AO195" i="30" s="1"/>
  <c r="AM195" i="30" a="1"/>
  <c r="AM195" i="30" s="1"/>
  <c r="AI193" i="29"/>
  <c r="AL194" i="27"/>
  <c r="AC195" i="27"/>
  <c r="AO193" i="27" a="1"/>
  <c r="AO193" i="27" s="1"/>
  <c r="AM193" i="27" a="1"/>
  <c r="AM193" i="27" s="1"/>
  <c r="AL194" i="26"/>
  <c r="AC195" i="26"/>
  <c r="AM193" i="26" a="1"/>
  <c r="AM193" i="26" s="1"/>
  <c r="AN193" i="26" a="1"/>
  <c r="AN193" i="26" s="1"/>
  <c r="AO193" i="26" a="1"/>
  <c r="AO193" i="26" s="1"/>
  <c r="F43" i="23"/>
  <c r="F44" i="23"/>
  <c r="F41" i="23"/>
  <c r="F42" i="23"/>
  <c r="F40" i="23"/>
  <c r="G43" i="23"/>
  <c r="G44" i="23"/>
  <c r="G41" i="23"/>
  <c r="G40" i="23"/>
  <c r="G42" i="23"/>
  <c r="H42" i="23"/>
  <c r="H44" i="23"/>
  <c r="H40" i="23"/>
  <c r="H43" i="23"/>
  <c r="H41" i="23"/>
  <c r="E27" i="1"/>
  <c r="S16" i="1"/>
  <c r="G43" i="39" l="1"/>
  <c r="G44" i="39"/>
  <c r="G41" i="39"/>
  <c r="G40" i="39"/>
  <c r="G42" i="39"/>
  <c r="F44" i="39"/>
  <c r="F43" i="39"/>
  <c r="F40" i="39"/>
  <c r="F42" i="39"/>
  <c r="F41" i="39"/>
  <c r="H43" i="39"/>
  <c r="H44" i="39"/>
  <c r="H40" i="39"/>
  <c r="H41" i="39"/>
  <c r="H42" i="39"/>
  <c r="AI195" i="38"/>
  <c r="AL196" i="38" s="1"/>
  <c r="AN195" i="38" a="1"/>
  <c r="AN195" i="38" s="1"/>
  <c r="AL196" i="37"/>
  <c r="AM195" i="37" a="1"/>
  <c r="AM195" i="37" s="1"/>
  <c r="AO195" i="37" a="1"/>
  <c r="AO195" i="37" s="1"/>
  <c r="AI193" i="33"/>
  <c r="AM192" i="32" a="1"/>
  <c r="AM192" i="32" s="1"/>
  <c r="AO192" i="32" a="1"/>
  <c r="AO192" i="32" s="1"/>
  <c r="AN192" i="32" a="1"/>
  <c r="AN192" i="32" s="1"/>
  <c r="AD193" i="32"/>
  <c r="AE193" i="32" s="1"/>
  <c r="AF193" i="32" s="1"/>
  <c r="AG193" i="32" s="1"/>
  <c r="AH193" i="32" s="1"/>
  <c r="AL193" i="32"/>
  <c r="AD195" i="31"/>
  <c r="AE195" i="31" s="1"/>
  <c r="AF195" i="31" s="1"/>
  <c r="AG195" i="31" s="1"/>
  <c r="AH195" i="31" s="1"/>
  <c r="AL195" i="31"/>
  <c r="AN194" i="31" a="1"/>
  <c r="AN194" i="31" s="1"/>
  <c r="AM194" i="31" a="1"/>
  <c r="AM194" i="31" s="1"/>
  <c r="AO194" i="31" a="1"/>
  <c r="AO194" i="31" s="1"/>
  <c r="AN196" i="30" a="1"/>
  <c r="AN196" i="30" s="1"/>
  <c r="AM196" i="30" a="1"/>
  <c r="AM196" i="30" s="1"/>
  <c r="AO196" i="30" a="1"/>
  <c r="AO196" i="30" s="1"/>
  <c r="AL194" i="29"/>
  <c r="AC195" i="29"/>
  <c r="AM193" i="29" a="1"/>
  <c r="AM193" i="29" s="1"/>
  <c r="AN193" i="29" a="1"/>
  <c r="AN193" i="29" s="1"/>
  <c r="AO193" i="29" a="1"/>
  <c r="AO193" i="29" s="1"/>
  <c r="AD195" i="27"/>
  <c r="AE195" i="27" s="1"/>
  <c r="AF195" i="27" s="1"/>
  <c r="AG195" i="27" s="1"/>
  <c r="AH195" i="27" s="1"/>
  <c r="AL195" i="27"/>
  <c r="AM194" i="27" a="1"/>
  <c r="AM194" i="27" s="1"/>
  <c r="AO194" i="27" a="1"/>
  <c r="AO194" i="27" s="1"/>
  <c r="AN194" i="27" a="1"/>
  <c r="AN194" i="27" s="1"/>
  <c r="AL195" i="26"/>
  <c r="AD195" i="26"/>
  <c r="AE195" i="26" s="1"/>
  <c r="AF195" i="26" s="1"/>
  <c r="AG195" i="26" s="1"/>
  <c r="AH195" i="26" s="1"/>
  <c r="AO194" i="26" a="1"/>
  <c r="AO194" i="26" s="1"/>
  <c r="AN194" i="26" a="1"/>
  <c r="AN194" i="26" s="1"/>
  <c r="AM194" i="26" a="1"/>
  <c r="AM194" i="26" s="1"/>
  <c r="H45" i="23"/>
  <c r="G45" i="23"/>
  <c r="F45" i="23"/>
  <c r="X16" i="1" a="1"/>
  <c r="X16" i="1" s="1"/>
  <c r="U17" i="1"/>
  <c r="V17" i="1"/>
  <c r="W16" i="1" a="1"/>
  <c r="W16" i="1" s="1"/>
  <c r="Y16" i="1" a="1"/>
  <c r="Y16" i="1" s="1"/>
  <c r="D28" i="1"/>
  <c r="I28" i="1" s="1"/>
  <c r="M18" i="1"/>
  <c r="H45" i="39" l="1"/>
  <c r="F45" i="39"/>
  <c r="G45" i="39"/>
  <c r="AO196" i="38" a="1"/>
  <c r="AO196" i="38" s="1"/>
  <c r="AN196" i="38" a="1"/>
  <c r="AN196" i="38" s="1"/>
  <c r="AM196" i="38" a="1"/>
  <c r="AM196" i="38" s="1"/>
  <c r="AM195" i="38" a="1"/>
  <c r="AM195" i="38" s="1"/>
  <c r="AO195" i="38" a="1"/>
  <c r="AO195" i="38" s="1"/>
  <c r="AO196" i="37" a="1"/>
  <c r="AO196" i="37" s="1"/>
  <c r="AN196" i="37" a="1"/>
  <c r="AN196" i="37" s="1"/>
  <c r="AM196" i="37" a="1"/>
  <c r="AM196" i="37" s="1"/>
  <c r="AL194" i="33"/>
  <c r="AC195" i="33"/>
  <c r="AO193" i="33" a="1"/>
  <c r="AO193" i="33" s="1"/>
  <c r="AM193" i="33" a="1"/>
  <c r="AM193" i="33" s="1"/>
  <c r="AN193" i="33" a="1"/>
  <c r="AN193" i="33" s="1"/>
  <c r="AI193" i="32"/>
  <c r="AN193" i="32" a="1"/>
  <c r="AN193" i="32" s="1"/>
  <c r="AM193" i="32" a="1"/>
  <c r="AM193" i="32" s="1"/>
  <c r="AI195" i="31"/>
  <c r="AN195" i="31" s="1" a="1"/>
  <c r="AN195" i="31" s="1"/>
  <c r="H43" i="30"/>
  <c r="H44" i="30"/>
  <c r="H40" i="30"/>
  <c r="H41" i="30"/>
  <c r="H42" i="30"/>
  <c r="F43" i="30"/>
  <c r="F44" i="30"/>
  <c r="F42" i="30"/>
  <c r="F41" i="30"/>
  <c r="F40" i="30"/>
  <c r="G43" i="30"/>
  <c r="G44" i="30"/>
  <c r="G40" i="30"/>
  <c r="G41" i="30"/>
  <c r="G42" i="30"/>
  <c r="AL195" i="29"/>
  <c r="AD195" i="29"/>
  <c r="AE195" i="29" s="1"/>
  <c r="AF195" i="29" s="1"/>
  <c r="AG195" i="29" s="1"/>
  <c r="AH195" i="29" s="1"/>
  <c r="AM194" i="29" a="1"/>
  <c r="AM194" i="29" s="1"/>
  <c r="AO194" i="29" a="1"/>
  <c r="AO194" i="29" s="1"/>
  <c r="AN194" i="29" a="1"/>
  <c r="AN194" i="29" s="1"/>
  <c r="AM195" i="27" a="1"/>
  <c r="AM195" i="27" s="1"/>
  <c r="AI195" i="27"/>
  <c r="AL196" i="27" s="1"/>
  <c r="AN195" i="27" a="1"/>
  <c r="AN195" i="27" s="1"/>
  <c r="AI195" i="26"/>
  <c r="AG6" i="23"/>
  <c r="F17" i="3" s="1"/>
  <c r="V18" i="1"/>
  <c r="K17" i="1"/>
  <c r="X17" i="1" a="1"/>
  <c r="X17" i="1" s="1"/>
  <c r="W17" i="1" a="1"/>
  <c r="W17" i="1" s="1"/>
  <c r="Y17" i="1" a="1"/>
  <c r="Y17" i="1" s="1"/>
  <c r="E28" i="1"/>
  <c r="N18" i="1"/>
  <c r="AG6" i="39" l="1"/>
  <c r="F33" i="3" s="1"/>
  <c r="F44" i="38"/>
  <c r="F43" i="38"/>
  <c r="F42" i="38"/>
  <c r="F40" i="38"/>
  <c r="F41" i="38"/>
  <c r="G43" i="38"/>
  <c r="G44" i="38"/>
  <c r="G40" i="38"/>
  <c r="G41" i="38"/>
  <c r="G42" i="38"/>
  <c r="H43" i="38"/>
  <c r="H44" i="38"/>
  <c r="H40" i="38"/>
  <c r="H42" i="38"/>
  <c r="H41" i="38"/>
  <c r="F43" i="37"/>
  <c r="F44" i="37"/>
  <c r="F41" i="37"/>
  <c r="F42" i="37"/>
  <c r="F40" i="37"/>
  <c r="G43" i="37"/>
  <c r="G44" i="37"/>
  <c r="G41" i="37"/>
  <c r="G42" i="37"/>
  <c r="G40" i="37"/>
  <c r="H43" i="37"/>
  <c r="H40" i="37"/>
  <c r="H44" i="37"/>
  <c r="H42" i="37"/>
  <c r="H41" i="37"/>
  <c r="AL195" i="33"/>
  <c r="AD195" i="33"/>
  <c r="AE195" i="33" s="1"/>
  <c r="AF195" i="33" s="1"/>
  <c r="AG195" i="33" s="1"/>
  <c r="AH195" i="33" s="1"/>
  <c r="AN194" i="33" a="1"/>
  <c r="AN194" i="33" s="1"/>
  <c r="AM194" i="33" a="1"/>
  <c r="AM194" i="33" s="1"/>
  <c r="AO194" i="33" a="1"/>
  <c r="AO194" i="33" s="1"/>
  <c r="AC195" i="32"/>
  <c r="AL194" i="32"/>
  <c r="AO193" i="32" a="1"/>
  <c r="AO193" i="32" s="1"/>
  <c r="AL196" i="31"/>
  <c r="AM195" i="31" a="1"/>
  <c r="AM195" i="31" s="1"/>
  <c r="AO195" i="31" a="1"/>
  <c r="AO195" i="31" s="1"/>
  <c r="G45" i="30"/>
  <c r="F45" i="30"/>
  <c r="H45" i="30"/>
  <c r="AI195" i="29"/>
  <c r="AN196" i="27" a="1"/>
  <c r="AN196" i="27" s="1"/>
  <c r="AO196" i="27" a="1"/>
  <c r="AO196" i="27" s="1"/>
  <c r="AM196" i="27" a="1"/>
  <c r="AM196" i="27" s="1"/>
  <c r="AO195" i="27" a="1"/>
  <c r="AO195" i="27" s="1"/>
  <c r="AL196" i="26"/>
  <c r="AM195" i="26" a="1"/>
  <c r="AM195" i="26" s="1"/>
  <c r="AO195" i="26" a="1"/>
  <c r="AO195" i="26" s="1"/>
  <c r="AN195" i="26" a="1"/>
  <c r="AN195" i="26" s="1"/>
  <c r="D29" i="1"/>
  <c r="I29" i="1" s="1"/>
  <c r="O18" i="1"/>
  <c r="H45" i="38" l="1"/>
  <c r="G45" i="38"/>
  <c r="F45" i="38"/>
  <c r="G45" i="37"/>
  <c r="F45" i="37"/>
  <c r="H45" i="37"/>
  <c r="AI195" i="33"/>
  <c r="AN195" i="33" a="1"/>
  <c r="AN195" i="33" s="1"/>
  <c r="AN194" i="32" a="1"/>
  <c r="AN194" i="32" s="1"/>
  <c r="AO194" i="32" a="1"/>
  <c r="AO194" i="32" s="1"/>
  <c r="AM194" i="32" a="1"/>
  <c r="AM194" i="32" s="1"/>
  <c r="AL195" i="32"/>
  <c r="AD195" i="32"/>
  <c r="AE195" i="32" s="1"/>
  <c r="AF195" i="32" s="1"/>
  <c r="AG195" i="32" s="1"/>
  <c r="AH195" i="32" s="1"/>
  <c r="AN196" i="31" a="1"/>
  <c r="AN196" i="31" s="1"/>
  <c r="AM196" i="31" a="1"/>
  <c r="AM196" i="31" s="1"/>
  <c r="AO196" i="31" a="1"/>
  <c r="AO196" i="31" s="1"/>
  <c r="AG6" i="30"/>
  <c r="F24" i="3" s="1"/>
  <c r="AL196" i="29"/>
  <c r="AM195" i="29" a="1"/>
  <c r="AM195" i="29" s="1"/>
  <c r="AN195" i="29" a="1"/>
  <c r="AN195" i="29" s="1"/>
  <c r="AO195" i="29" a="1"/>
  <c r="AO195" i="29" s="1"/>
  <c r="F43" i="27"/>
  <c r="F44" i="27"/>
  <c r="F42" i="27"/>
  <c r="F41" i="27"/>
  <c r="F40" i="27"/>
  <c r="H44" i="27"/>
  <c r="H43" i="27"/>
  <c r="H40" i="27"/>
  <c r="H41" i="27"/>
  <c r="H42" i="27"/>
  <c r="G44" i="27"/>
  <c r="G43" i="27"/>
  <c r="G42" i="27"/>
  <c r="G40" i="27"/>
  <c r="G41" i="27"/>
  <c r="AO196" i="26" a="1"/>
  <c r="AO196" i="26" s="1"/>
  <c r="AN196" i="26" a="1"/>
  <c r="AN196" i="26" s="1"/>
  <c r="AM196" i="26" a="1"/>
  <c r="AM196" i="26" s="1"/>
  <c r="P18" i="1"/>
  <c r="E29" i="1"/>
  <c r="AG6" i="38" l="1"/>
  <c r="F32" i="3" s="1"/>
  <c r="AG6" i="37"/>
  <c r="F31" i="3" s="1"/>
  <c r="AL196" i="33"/>
  <c r="AO195" i="33" a="1"/>
  <c r="AO195" i="33" s="1"/>
  <c r="AM195" i="33" a="1"/>
  <c r="AM195" i="33" s="1"/>
  <c r="AI195" i="32"/>
  <c r="AL196" i="32" s="1"/>
  <c r="AM195" i="32" a="1"/>
  <c r="AM195" i="32" s="1"/>
  <c r="H40" i="31"/>
  <c r="H43" i="31"/>
  <c r="H44" i="31"/>
  <c r="H41" i="31"/>
  <c r="H42" i="31"/>
  <c r="F43" i="31"/>
  <c r="F42" i="31"/>
  <c r="F44" i="31"/>
  <c r="F40" i="31"/>
  <c r="F41" i="31"/>
  <c r="G40" i="31"/>
  <c r="G44" i="31"/>
  <c r="G43" i="31"/>
  <c r="G42" i="31"/>
  <c r="G41" i="31"/>
  <c r="AO196" i="29" a="1"/>
  <c r="AO196" i="29" s="1"/>
  <c r="AN196" i="29" a="1"/>
  <c r="AN196" i="29" s="1"/>
  <c r="AM196" i="29" a="1"/>
  <c r="AM196" i="29" s="1"/>
  <c r="G45" i="27"/>
  <c r="H45" i="27"/>
  <c r="F45" i="27"/>
  <c r="G43" i="26"/>
  <c r="G40" i="26"/>
  <c r="G44" i="26"/>
  <c r="G42" i="26"/>
  <c r="G41" i="26"/>
  <c r="F41" i="26"/>
  <c r="F43" i="26"/>
  <c r="F44" i="26"/>
  <c r="F40" i="26"/>
  <c r="F42" i="26"/>
  <c r="H40" i="26"/>
  <c r="H43" i="26"/>
  <c r="H44" i="26"/>
  <c r="H42" i="26"/>
  <c r="H41" i="26"/>
  <c r="Q18" i="1"/>
  <c r="D30" i="1"/>
  <c r="I30" i="1" s="1"/>
  <c r="AO196" i="33" l="1" a="1"/>
  <c r="AO196" i="33" s="1"/>
  <c r="AN196" i="33" a="1"/>
  <c r="AN196" i="33" s="1"/>
  <c r="AM196" i="33" a="1"/>
  <c r="AM196" i="33" s="1"/>
  <c r="AO196" i="32" a="1"/>
  <c r="AO196" i="32" s="1"/>
  <c r="AN196" i="32" a="1"/>
  <c r="AN196" i="32" s="1"/>
  <c r="AM196" i="32" a="1"/>
  <c r="AM196" i="32" s="1"/>
  <c r="AN195" i="32" a="1"/>
  <c r="AN195" i="32" s="1"/>
  <c r="AO195" i="32" a="1"/>
  <c r="AO195" i="32" s="1"/>
  <c r="F45" i="31"/>
  <c r="H45" i="31"/>
  <c r="G45" i="31"/>
  <c r="F44" i="29"/>
  <c r="F43" i="29"/>
  <c r="F40" i="29"/>
  <c r="F42" i="29"/>
  <c r="F41" i="29"/>
  <c r="G40" i="29"/>
  <c r="G43" i="29"/>
  <c r="G44" i="29"/>
  <c r="G41" i="29"/>
  <c r="G42" i="29"/>
  <c r="H44" i="29"/>
  <c r="H40" i="29"/>
  <c r="H41" i="29"/>
  <c r="H43" i="29"/>
  <c r="H42" i="29"/>
  <c r="AG6" i="27"/>
  <c r="F21" i="3" s="1"/>
  <c r="F45" i="26"/>
  <c r="G45" i="26"/>
  <c r="H45" i="26"/>
  <c r="R18" i="1"/>
  <c r="E30" i="1"/>
  <c r="F42" i="33" l="1"/>
  <c r="F44" i="33"/>
  <c r="F43" i="33"/>
  <c r="F41" i="33"/>
  <c r="F40" i="33"/>
  <c r="G43" i="33"/>
  <c r="G40" i="33"/>
  <c r="G42" i="33"/>
  <c r="G41" i="33"/>
  <c r="G44" i="33"/>
  <c r="H44" i="33"/>
  <c r="H41" i="33"/>
  <c r="H40" i="33"/>
  <c r="H43" i="33"/>
  <c r="H42" i="33"/>
  <c r="F44" i="32"/>
  <c r="F43" i="32"/>
  <c r="F42" i="32"/>
  <c r="F40" i="32"/>
  <c r="F41" i="32"/>
  <c r="G40" i="32"/>
  <c r="G43" i="32"/>
  <c r="G44" i="32"/>
  <c r="G41" i="32"/>
  <c r="G42" i="32"/>
  <c r="H40" i="32"/>
  <c r="H44" i="32"/>
  <c r="H43" i="32"/>
  <c r="H41" i="32"/>
  <c r="H42" i="32"/>
  <c r="AG6" i="31"/>
  <c r="F25" i="3" s="1"/>
  <c r="G45" i="29"/>
  <c r="H45" i="29"/>
  <c r="F45" i="29"/>
  <c r="AG6" i="26"/>
  <c r="F20" i="3" s="1"/>
  <c r="S18" i="1"/>
  <c r="M20" i="1" s="1"/>
  <c r="D31" i="1"/>
  <c r="I31" i="1" s="1"/>
  <c r="H45" i="33" l="1"/>
  <c r="G45" i="33"/>
  <c r="F45" i="33"/>
  <c r="G45" i="32"/>
  <c r="H45" i="32"/>
  <c r="F45" i="32"/>
  <c r="AG6" i="29"/>
  <c r="F23" i="3" s="1"/>
  <c r="X18" i="1" a="1"/>
  <c r="X18" i="1" s="1"/>
  <c r="U19" i="1"/>
  <c r="W18" i="1" a="1"/>
  <c r="W18" i="1" s="1"/>
  <c r="V19" i="1"/>
  <c r="Y18" i="1" a="1"/>
  <c r="Y18" i="1" s="1"/>
  <c r="E31" i="1"/>
  <c r="AG6" i="33" l="1"/>
  <c r="F27" i="3" s="1"/>
  <c r="AG6" i="32"/>
  <c r="F26" i="3" s="1"/>
  <c r="V20" i="1"/>
  <c r="N20" i="1"/>
  <c r="O20" i="1" s="1"/>
  <c r="P20" i="1" s="1"/>
  <c r="Q20" i="1" s="1"/>
  <c r="R20" i="1" s="1"/>
  <c r="K19" i="1"/>
  <c r="Y19" i="1" a="1"/>
  <c r="Y19" i="1" s="1"/>
  <c r="X19" i="1" a="1"/>
  <c r="X19" i="1" s="1"/>
  <c r="W19" i="1" a="1"/>
  <c r="W19" i="1" s="1"/>
  <c r="D32" i="1"/>
  <c r="I32" i="1" s="1"/>
  <c r="S20" i="1" l="1"/>
  <c r="E32" i="1"/>
  <c r="Y20" i="1" l="1" a="1"/>
  <c r="Y20" i="1" s="1"/>
  <c r="U21" i="1"/>
  <c r="W20" i="1" a="1"/>
  <c r="W20" i="1" s="1"/>
  <c r="V21" i="1"/>
  <c r="M22" i="1"/>
  <c r="X20" i="1" a="1"/>
  <c r="X20" i="1" s="1"/>
  <c r="D33" i="1"/>
  <c r="I33" i="1" s="1"/>
  <c r="K21" i="1" l="1"/>
  <c r="V22" i="1"/>
  <c r="N22" i="1"/>
  <c r="O22" i="1" s="1"/>
  <c r="P22" i="1" s="1"/>
  <c r="Q22" i="1" s="1"/>
  <c r="R22" i="1" s="1"/>
  <c r="W21" i="1" a="1"/>
  <c r="W21" i="1" s="1"/>
  <c r="X21" i="1" a="1"/>
  <c r="X21" i="1" s="1"/>
  <c r="Y21" i="1" a="1"/>
  <c r="Y21" i="1" s="1"/>
  <c r="E33" i="1"/>
  <c r="S22" i="1" l="1"/>
  <c r="Y22" i="1" a="1"/>
  <c r="Y22" i="1" s="1"/>
  <c r="D34" i="1"/>
  <c r="I34" i="1" s="1"/>
  <c r="W22" i="1" l="1" a="1"/>
  <c r="W22" i="1" s="1"/>
  <c r="U23" i="1"/>
  <c r="T48" i="1" s="1"/>
  <c r="U48" i="1" s="1"/>
  <c r="V23" i="1"/>
  <c r="M24" i="1"/>
  <c r="X22" i="1" a="1"/>
  <c r="X22" i="1" s="1"/>
  <c r="E34" i="1"/>
  <c r="K23" i="1" l="1"/>
  <c r="V24" i="1"/>
  <c r="N24" i="1"/>
  <c r="O24" i="1" s="1"/>
  <c r="P24" i="1" s="1"/>
  <c r="Q24" i="1" s="1"/>
  <c r="R24" i="1" s="1"/>
  <c r="W23" i="1" a="1"/>
  <c r="W23" i="1" s="1"/>
  <c r="X23" i="1" a="1"/>
  <c r="X23" i="1" s="1"/>
  <c r="Y23" i="1" a="1"/>
  <c r="Y23" i="1" s="1"/>
  <c r="D35" i="1"/>
  <c r="I35" i="1" s="1"/>
  <c r="AT8" i="1" l="1"/>
  <c r="AR8" i="1"/>
  <c r="S24" i="1"/>
  <c r="Y24" i="1" s="1" a="1"/>
  <c r="Y24" i="1" s="1"/>
  <c r="E35" i="1"/>
  <c r="W24" i="1" l="1" a="1"/>
  <c r="W24" i="1" s="1"/>
  <c r="V25" i="1"/>
  <c r="M26" i="1"/>
  <c r="X24" i="1" a="1"/>
  <c r="X24" i="1" s="1"/>
  <c r="D36" i="1"/>
  <c r="I36" i="1" s="1"/>
  <c r="K25" i="1" l="1"/>
  <c r="V26" i="1"/>
  <c r="N26" i="1"/>
  <c r="O26" i="1" s="1"/>
  <c r="P26" i="1" s="1"/>
  <c r="Q26" i="1" s="1"/>
  <c r="R26" i="1" s="1"/>
  <c r="W25" i="1" a="1"/>
  <c r="W25" i="1" s="1"/>
  <c r="Y25" i="1" a="1"/>
  <c r="Y25" i="1" s="1"/>
  <c r="X25" i="1" a="1"/>
  <c r="X25" i="1" s="1"/>
  <c r="E36" i="1"/>
  <c r="S26" i="1" l="1"/>
  <c r="Y26" i="1" s="1" a="1"/>
  <c r="Y26" i="1" s="1"/>
  <c r="D37" i="1"/>
  <c r="I37" i="1" s="1"/>
  <c r="X26" i="1" l="1" a="1"/>
  <c r="X26" i="1" s="1"/>
  <c r="V27" i="1"/>
  <c r="M28" i="1"/>
  <c r="K27" i="1"/>
  <c r="W26" i="1" a="1"/>
  <c r="W26" i="1" s="1"/>
  <c r="E37" i="1"/>
  <c r="V28" i="1" l="1"/>
  <c r="N28" i="1"/>
  <c r="O28" i="1" s="1"/>
  <c r="P28" i="1" s="1"/>
  <c r="Q28" i="1" s="1"/>
  <c r="R28" i="1" s="1"/>
  <c r="Y27" i="1" a="1"/>
  <c r="Y27" i="1" s="1"/>
  <c r="W27" i="1" a="1"/>
  <c r="W27" i="1" s="1"/>
  <c r="X27" i="1" a="1"/>
  <c r="X27" i="1" s="1"/>
  <c r="D38" i="1"/>
  <c r="I38" i="1" s="1"/>
  <c r="S28" i="1" l="1"/>
  <c r="W28" i="1" s="1" a="1"/>
  <c r="W28" i="1" s="1"/>
  <c r="E38" i="1"/>
  <c r="Y28" i="1" l="1" a="1"/>
  <c r="Y28" i="1" s="1"/>
  <c r="V29" i="1"/>
  <c r="M30" i="1"/>
  <c r="K29" i="1"/>
  <c r="X28" i="1" a="1"/>
  <c r="X28" i="1" s="1"/>
  <c r="D39" i="1"/>
  <c r="I39" i="1" s="1"/>
  <c r="V30" i="1" l="1"/>
  <c r="N30" i="1"/>
  <c r="O30" i="1" s="1"/>
  <c r="P30" i="1" s="1"/>
  <c r="Q30" i="1" s="1"/>
  <c r="R30" i="1" s="1"/>
  <c r="W29" i="1" a="1"/>
  <c r="W29" i="1" s="1"/>
  <c r="X29" i="1" a="1"/>
  <c r="X29" i="1" s="1"/>
  <c r="Y29" i="1" a="1"/>
  <c r="Y29" i="1" s="1"/>
  <c r="E39" i="1"/>
  <c r="S30" i="1" l="1"/>
  <c r="Y30" i="1" s="1" a="1"/>
  <c r="Y30" i="1" s="1"/>
  <c r="D40" i="1"/>
  <c r="I40" i="1" s="1"/>
  <c r="V31" i="1" l="1"/>
  <c r="M32" i="1"/>
  <c r="W30" i="1" a="1"/>
  <c r="W30" i="1" s="1"/>
  <c r="K31" i="1"/>
  <c r="X30" i="1" a="1"/>
  <c r="X30" i="1" s="1"/>
  <c r="E40" i="1"/>
  <c r="V32" i="1" l="1"/>
  <c r="N32" i="1"/>
  <c r="O32" i="1" s="1"/>
  <c r="P32" i="1" s="1"/>
  <c r="Q32" i="1" s="1"/>
  <c r="R32" i="1" s="1"/>
  <c r="X31" i="1" a="1"/>
  <c r="X31" i="1" s="1"/>
  <c r="W31" i="1" a="1"/>
  <c r="W31" i="1" s="1"/>
  <c r="Y31" i="1" a="1"/>
  <c r="Y31" i="1" s="1"/>
  <c r="D41" i="1"/>
  <c r="I41" i="1" s="1"/>
  <c r="S32" i="1" l="1"/>
  <c r="X32" i="1" s="1" a="1"/>
  <c r="X32" i="1" s="1"/>
  <c r="E41" i="1"/>
  <c r="Y32" i="1" l="1" a="1"/>
  <c r="Y32" i="1" s="1"/>
  <c r="V33" i="1"/>
  <c r="M34" i="1"/>
  <c r="K33" i="1"/>
  <c r="W32" i="1" a="1"/>
  <c r="W32" i="1" s="1"/>
  <c r="D42" i="1"/>
  <c r="I42" i="1" s="1"/>
  <c r="Y33" i="1" l="1" a="1"/>
  <c r="Y33" i="1" s="1"/>
  <c r="X33" i="1" a="1"/>
  <c r="X33" i="1" s="1"/>
  <c r="W33" i="1" a="1"/>
  <c r="W33" i="1" s="1"/>
  <c r="V34" i="1"/>
  <c r="N34" i="1"/>
  <c r="O34" i="1" s="1"/>
  <c r="P34" i="1" s="1"/>
  <c r="Q34" i="1" s="1"/>
  <c r="R34" i="1" s="1"/>
  <c r="E42" i="1"/>
  <c r="S34" i="1" l="1"/>
  <c r="X34" i="1" s="1" a="1"/>
  <c r="X34" i="1" s="1"/>
  <c r="D43" i="1"/>
  <c r="I43" i="1" s="1"/>
  <c r="W34" i="1" l="1" a="1"/>
  <c r="W34" i="1" s="1"/>
  <c r="M36" i="1"/>
  <c r="K35" i="1"/>
  <c r="Y34" i="1" a="1"/>
  <c r="Y34" i="1" s="1"/>
  <c r="E43" i="1"/>
  <c r="V36" i="1" l="1"/>
  <c r="N36" i="1"/>
  <c r="O36" i="1" s="1"/>
  <c r="P36" i="1" s="1"/>
  <c r="Q36" i="1" s="1"/>
  <c r="R36" i="1" s="1"/>
  <c r="D44" i="1"/>
  <c r="I44" i="1" s="1"/>
  <c r="S36" i="1" l="1"/>
  <c r="W36" i="1" s="1" a="1"/>
  <c r="W36" i="1" s="1"/>
  <c r="E44" i="1"/>
  <c r="Y36" i="1" l="1" a="1"/>
  <c r="Y36" i="1" s="1"/>
  <c r="V37" i="1"/>
  <c r="M38" i="1"/>
  <c r="K37" i="1"/>
  <c r="X36" i="1" a="1"/>
  <c r="X36" i="1" s="1"/>
  <c r="V38" i="1" l="1"/>
  <c r="N38" i="1"/>
  <c r="O38" i="1" s="1"/>
  <c r="P38" i="1" s="1"/>
  <c r="Q38" i="1" s="1"/>
  <c r="R38" i="1" s="1"/>
  <c r="W37" i="1" a="1"/>
  <c r="W37" i="1" s="1"/>
  <c r="X37" i="1" a="1"/>
  <c r="X37" i="1" s="1"/>
  <c r="Y37" i="1" a="1"/>
  <c r="Y37" i="1" s="1"/>
  <c r="S38" i="1" l="1"/>
  <c r="W38" i="1" s="1" a="1"/>
  <c r="W38" i="1" s="1"/>
  <c r="Y38" i="1" l="1" a="1"/>
  <c r="Y38" i="1" s="1"/>
  <c r="V39" i="1"/>
  <c r="M40" i="1"/>
  <c r="K39" i="1"/>
  <c r="X38" i="1" a="1"/>
  <c r="X38" i="1" s="1"/>
  <c r="V40" i="1" l="1"/>
  <c r="N40" i="1"/>
  <c r="O40" i="1" s="1"/>
  <c r="P40" i="1" s="1"/>
  <c r="Q40" i="1" s="1"/>
  <c r="R40" i="1" s="1"/>
  <c r="W39" i="1" a="1"/>
  <c r="W39" i="1" s="1"/>
  <c r="X39" i="1" a="1"/>
  <c r="X39" i="1" s="1"/>
  <c r="Y39" i="1" a="1"/>
  <c r="Y39" i="1" s="1"/>
  <c r="S40" i="1" l="1"/>
  <c r="X40" i="1" s="1" a="1"/>
  <c r="X40" i="1" s="1"/>
  <c r="Y40" i="1" l="1" a="1"/>
  <c r="Y40" i="1" s="1"/>
  <c r="V41" i="1"/>
  <c r="M42" i="1"/>
  <c r="K41" i="1"/>
  <c r="W40" i="1" a="1"/>
  <c r="W40" i="1" s="1"/>
  <c r="V42" i="1" l="1"/>
  <c r="N42" i="1"/>
  <c r="O42" i="1" s="1"/>
  <c r="P42" i="1" s="1"/>
  <c r="Q42" i="1" s="1"/>
  <c r="R42" i="1" s="1"/>
  <c r="X41" i="1" a="1"/>
  <c r="X41" i="1" s="1"/>
  <c r="W41" i="1" a="1"/>
  <c r="W41" i="1" s="1"/>
  <c r="Y41" i="1" a="1"/>
  <c r="Y41" i="1" s="1"/>
  <c r="S42" i="1" l="1"/>
  <c r="X42" i="1" s="1" a="1"/>
  <c r="X42" i="1" s="1"/>
  <c r="W42" i="1" l="1" a="1"/>
  <c r="W42" i="1" s="1"/>
  <c r="V43" i="1"/>
  <c r="M44" i="1"/>
  <c r="K43" i="1"/>
  <c r="Y42" i="1" a="1"/>
  <c r="Y42" i="1" s="1"/>
  <c r="V44" i="1" l="1"/>
  <c r="N44" i="1"/>
  <c r="O44" i="1" s="1"/>
  <c r="P44" i="1" s="1"/>
  <c r="Q44" i="1" s="1"/>
  <c r="R44" i="1" s="1"/>
  <c r="W43" i="1" a="1"/>
  <c r="W43" i="1" s="1"/>
  <c r="Y43" i="1" a="1"/>
  <c r="Y43" i="1" s="1"/>
  <c r="X43" i="1" a="1"/>
  <c r="X43" i="1" s="1"/>
  <c r="S44" i="1" l="1"/>
  <c r="V45" i="1" l="1"/>
  <c r="M46" i="1"/>
  <c r="K45" i="1"/>
  <c r="W44" i="1" a="1"/>
  <c r="W44" i="1" s="1"/>
  <c r="X44" i="1" a="1"/>
  <c r="X44" i="1" s="1"/>
  <c r="Y44" i="1" a="1"/>
  <c r="Y44" i="1" s="1"/>
  <c r="V46" i="1" l="1"/>
  <c r="N46" i="1"/>
  <c r="O46" i="1" s="1"/>
  <c r="P46" i="1" s="1"/>
  <c r="Q46" i="1" s="1"/>
  <c r="R46" i="1" s="1"/>
  <c r="X45" i="1" a="1"/>
  <c r="X45" i="1" s="1"/>
  <c r="W45" i="1" a="1"/>
  <c r="W45" i="1" s="1"/>
  <c r="Y45" i="1" a="1"/>
  <c r="Y45" i="1" s="1"/>
  <c r="S46" i="1" l="1"/>
  <c r="Y46" i="1" s="1" a="1"/>
  <c r="Y46" i="1" s="1"/>
  <c r="W46" i="1" a="1"/>
  <c r="W46" i="1" s="1"/>
  <c r="X46" i="1" l="1" a="1"/>
  <c r="X46" i="1" s="1"/>
  <c r="V47" i="1"/>
  <c r="AC16" i="1"/>
  <c r="K47" i="1" l="1"/>
  <c r="AL16" i="1"/>
  <c r="AD16" i="1"/>
  <c r="AE16" i="1" s="1"/>
  <c r="AF16" i="1" s="1"/>
  <c r="AG16" i="1" s="1"/>
  <c r="AH16" i="1" s="1"/>
  <c r="AC14" i="1"/>
  <c r="Y47" i="1" a="1"/>
  <c r="Y47" i="1" s="1"/>
  <c r="X47" i="1" a="1"/>
  <c r="X47" i="1" s="1"/>
  <c r="W47" i="1" a="1"/>
  <c r="W47" i="1" s="1"/>
  <c r="F9" i="1" s="1"/>
  <c r="F10" i="1" l="1"/>
  <c r="G9" i="1"/>
  <c r="G10" i="1"/>
  <c r="H9" i="1"/>
  <c r="I9" i="1" s="1"/>
  <c r="H10" i="1"/>
  <c r="AI16" i="1"/>
  <c r="AM16" i="1" s="1" a="1"/>
  <c r="AM16" i="1" s="1"/>
  <c r="AN16" i="1" a="1"/>
  <c r="AN16" i="1" s="1"/>
  <c r="I10" i="1" l="1"/>
  <c r="AO16" i="1" a="1"/>
  <c r="AO16" i="1" s="1"/>
  <c r="AL17" i="1"/>
  <c r="AC18" i="1"/>
  <c r="AA17" i="1" l="1"/>
  <c r="AL18" i="1"/>
  <c r="AD18" i="1"/>
  <c r="AE18" i="1" s="1"/>
  <c r="AF18" i="1" s="1"/>
  <c r="AG18" i="1" s="1"/>
  <c r="AH18" i="1" s="1"/>
  <c r="AO17" i="1" a="1"/>
  <c r="AO17" i="1" s="1"/>
  <c r="AM17" i="1" a="1"/>
  <c r="AM17" i="1" s="1"/>
  <c r="AN17" i="1" a="1"/>
  <c r="AN17" i="1" s="1"/>
  <c r="AI18" i="1" l="1"/>
  <c r="AO18" i="1" s="1" a="1"/>
  <c r="AO18" i="1" s="1"/>
  <c r="AM18" i="1" a="1"/>
  <c r="AM18" i="1" s="1"/>
  <c r="AL19" i="1" l="1"/>
  <c r="AC20" i="1"/>
  <c r="AN18" i="1" a="1"/>
  <c r="AN18" i="1" s="1"/>
  <c r="AA19" i="1" l="1"/>
  <c r="AL20" i="1"/>
  <c r="AD20" i="1"/>
  <c r="AE20" i="1" s="1"/>
  <c r="AF20" i="1" s="1"/>
  <c r="AG20" i="1" s="1"/>
  <c r="AH20" i="1" s="1"/>
  <c r="AO19" i="1" a="1"/>
  <c r="AO19" i="1" s="1"/>
  <c r="AM19" i="1" a="1"/>
  <c r="AM19" i="1" s="1"/>
  <c r="AN19" i="1" a="1"/>
  <c r="AN19" i="1" s="1"/>
  <c r="AI20" i="1" l="1"/>
  <c r="AO20" i="1" s="1" a="1"/>
  <c r="AO20" i="1" s="1"/>
  <c r="AM20" i="1" l="1" a="1"/>
  <c r="AM20" i="1" s="1"/>
  <c r="AL21" i="1"/>
  <c r="AC22" i="1"/>
  <c r="AN20" i="1" a="1"/>
  <c r="AN20" i="1" s="1"/>
  <c r="AL22" i="1" l="1"/>
  <c r="AD22" i="1"/>
  <c r="AE22" i="1" s="1"/>
  <c r="AF22" i="1" s="1"/>
  <c r="AG22" i="1" s="1"/>
  <c r="AH22" i="1" s="1"/>
  <c r="AM21" i="1" a="1"/>
  <c r="AM21" i="1" s="1"/>
  <c r="AN21" i="1" a="1"/>
  <c r="AN21" i="1" s="1"/>
  <c r="AO21" i="1" a="1"/>
  <c r="AO21" i="1" s="1"/>
  <c r="AA21" i="1"/>
  <c r="AI22" i="1" l="1"/>
  <c r="AL23" i="1" l="1"/>
  <c r="AC24" i="1"/>
  <c r="AO22" i="1" a="1"/>
  <c r="AO22" i="1" s="1"/>
  <c r="AN22" i="1" a="1"/>
  <c r="AN22" i="1" s="1"/>
  <c r="AM22" i="1" a="1"/>
  <c r="AM22" i="1" s="1"/>
  <c r="AA23" i="1" l="1"/>
  <c r="AL24" i="1"/>
  <c r="AD24" i="1"/>
  <c r="AE24" i="1" s="1"/>
  <c r="AF24" i="1" s="1"/>
  <c r="AG24" i="1" s="1"/>
  <c r="AH24" i="1" s="1"/>
  <c r="AO23" i="1" a="1"/>
  <c r="AO23" i="1" s="1"/>
  <c r="AM23" i="1" a="1"/>
  <c r="AM23" i="1" s="1"/>
  <c r="AN23" i="1" a="1"/>
  <c r="AN23" i="1" s="1"/>
  <c r="AI24" i="1" l="1"/>
  <c r="AM24" i="1" s="1" a="1"/>
  <c r="AM24" i="1" s="1"/>
  <c r="AL25" i="1" l="1"/>
  <c r="AC26" i="1"/>
  <c r="AN24" i="1" a="1"/>
  <c r="AN24" i="1" s="1"/>
  <c r="AO24" i="1" a="1"/>
  <c r="AO24" i="1" s="1"/>
  <c r="AA25" i="1" l="1"/>
  <c r="AL26" i="1"/>
  <c r="AD26" i="1"/>
  <c r="AE26" i="1" s="1"/>
  <c r="AF26" i="1" s="1"/>
  <c r="AG26" i="1" s="1"/>
  <c r="AH26" i="1" s="1"/>
  <c r="AN25" i="1" a="1"/>
  <c r="AN25" i="1" s="1"/>
  <c r="AM25" i="1" a="1"/>
  <c r="AM25" i="1" s="1"/>
  <c r="AO25" i="1" a="1"/>
  <c r="AO25" i="1" s="1"/>
  <c r="AI26" i="1" l="1"/>
  <c r="AM26" i="1" s="1" a="1"/>
  <c r="AM26" i="1" s="1"/>
  <c r="AL27" i="1" l="1"/>
  <c r="AC28" i="1"/>
  <c r="AA27" i="1"/>
  <c r="AN26" i="1" a="1"/>
  <c r="AN26" i="1" s="1"/>
  <c r="AO26" i="1" a="1"/>
  <c r="AO26" i="1" s="1"/>
  <c r="AL28" i="1" l="1"/>
  <c r="AD28" i="1"/>
  <c r="AE28" i="1" s="1"/>
  <c r="AF28" i="1" s="1"/>
  <c r="AG28" i="1" s="1"/>
  <c r="AH28" i="1" s="1"/>
  <c r="AN27" i="1" a="1"/>
  <c r="AN27" i="1" s="1"/>
  <c r="AO27" i="1" a="1"/>
  <c r="AO27" i="1" s="1"/>
  <c r="AM27" i="1" a="1"/>
  <c r="AM27" i="1" s="1"/>
  <c r="AI28" i="1" l="1"/>
  <c r="AL29" i="1" l="1"/>
  <c r="AC30" i="1"/>
  <c r="AA29" i="1"/>
  <c r="AO28" i="1" a="1"/>
  <c r="AO28" i="1" s="1"/>
  <c r="AN28" i="1" a="1"/>
  <c r="AN28" i="1" s="1"/>
  <c r="AM28" i="1" a="1"/>
  <c r="AM28" i="1" s="1"/>
  <c r="AL30" i="1" l="1"/>
  <c r="AD30" i="1"/>
  <c r="AE30" i="1" s="1"/>
  <c r="AF30" i="1" s="1"/>
  <c r="AG30" i="1" s="1"/>
  <c r="AH30" i="1" s="1"/>
  <c r="AN29" i="1" a="1"/>
  <c r="AN29" i="1" s="1"/>
  <c r="AO29" i="1" a="1"/>
  <c r="AO29" i="1" s="1"/>
  <c r="AM29" i="1" a="1"/>
  <c r="AM29" i="1" s="1"/>
  <c r="AI30" i="1" l="1"/>
  <c r="AO30" i="1" s="1" a="1"/>
  <c r="AO30" i="1" s="1"/>
  <c r="AL31" i="1" l="1"/>
  <c r="AC32" i="1"/>
  <c r="AA31" i="1"/>
  <c r="AN30" i="1" a="1"/>
  <c r="AN30" i="1" s="1"/>
  <c r="AM30" i="1" a="1"/>
  <c r="AM30" i="1" s="1"/>
  <c r="AL32" i="1" l="1"/>
  <c r="AD32" i="1"/>
  <c r="AE32" i="1" s="1"/>
  <c r="AF32" i="1" s="1"/>
  <c r="AG32" i="1" s="1"/>
  <c r="AH32" i="1" s="1"/>
  <c r="AM31" i="1" a="1"/>
  <c r="AM31" i="1" s="1"/>
  <c r="AO31" i="1" a="1"/>
  <c r="AO31" i="1" s="1"/>
  <c r="AN31" i="1" a="1"/>
  <c r="AN31" i="1" s="1"/>
  <c r="AI32" i="1" l="1"/>
  <c r="AN32" i="1" s="1" a="1"/>
  <c r="AN32" i="1" s="1"/>
  <c r="AO32" i="1" l="1" a="1"/>
  <c r="AO32" i="1" s="1"/>
  <c r="AL33" i="1"/>
  <c r="AC34" i="1"/>
  <c r="AA33" i="1"/>
  <c r="AM32" i="1" a="1"/>
  <c r="AM32" i="1" s="1"/>
  <c r="AL34" i="1" l="1"/>
  <c r="AD34" i="1"/>
  <c r="AE34" i="1" s="1"/>
  <c r="AF34" i="1" s="1"/>
  <c r="AG34" i="1" s="1"/>
  <c r="AH34" i="1" s="1"/>
  <c r="AN33" i="1" a="1"/>
  <c r="AN33" i="1" s="1"/>
  <c r="AO33" i="1" a="1"/>
  <c r="AO33" i="1" s="1"/>
  <c r="AM33" i="1" a="1"/>
  <c r="AM33" i="1" s="1"/>
  <c r="AI34" i="1" l="1"/>
  <c r="AL35" i="1" l="1"/>
  <c r="AC36" i="1"/>
  <c r="AA35" i="1"/>
  <c r="AO34" i="1" a="1"/>
  <c r="AO34" i="1" s="1"/>
  <c r="AN34" i="1" a="1"/>
  <c r="AN34" i="1" s="1"/>
  <c r="AM34" i="1" a="1"/>
  <c r="AM34" i="1" s="1"/>
  <c r="AL36" i="1" l="1"/>
  <c r="AD36" i="1"/>
  <c r="AE36" i="1" s="1"/>
  <c r="AF36" i="1" s="1"/>
  <c r="AG36" i="1" s="1"/>
  <c r="AH36" i="1" s="1"/>
  <c r="AM35" i="1" a="1"/>
  <c r="AM35" i="1" s="1"/>
  <c r="AN35" i="1" a="1"/>
  <c r="AN35" i="1" s="1"/>
  <c r="AO35" i="1" a="1"/>
  <c r="AO35" i="1" s="1"/>
  <c r="AI36" i="1" l="1"/>
  <c r="AM36" i="1" s="1" a="1"/>
  <c r="AM36" i="1" s="1"/>
  <c r="AO36" i="1" l="1" a="1"/>
  <c r="AO36" i="1" s="1"/>
  <c r="AN36" i="1" a="1"/>
  <c r="AN36" i="1" s="1"/>
  <c r="AL37" i="1"/>
  <c r="AC38" i="1"/>
  <c r="AA37" i="1"/>
  <c r="AL38" i="1" l="1"/>
  <c r="AD38" i="1"/>
  <c r="AE38" i="1" s="1"/>
  <c r="AF38" i="1" s="1"/>
  <c r="AG38" i="1" s="1"/>
  <c r="AH38" i="1" s="1"/>
  <c r="AO37" i="1" a="1"/>
  <c r="AO37" i="1" s="1"/>
  <c r="AN37" i="1" a="1"/>
  <c r="AN37" i="1" s="1"/>
  <c r="AM37" i="1" a="1"/>
  <c r="AM37" i="1" s="1"/>
  <c r="AI38" i="1" l="1"/>
  <c r="AN38" i="1" s="1" a="1"/>
  <c r="AN38" i="1" s="1"/>
  <c r="AO38" i="1" l="1" a="1"/>
  <c r="AO38" i="1" s="1"/>
  <c r="AL39" i="1"/>
  <c r="AC40" i="1"/>
  <c r="AA39" i="1"/>
  <c r="AM38" i="1" a="1"/>
  <c r="AM38" i="1" s="1"/>
  <c r="AL40" i="1" l="1"/>
  <c r="AD40" i="1"/>
  <c r="AE40" i="1" s="1"/>
  <c r="AF40" i="1" s="1"/>
  <c r="AG40" i="1" s="1"/>
  <c r="AH40" i="1" s="1"/>
  <c r="AM39" i="1" a="1"/>
  <c r="AM39" i="1" s="1"/>
  <c r="AN39" i="1" a="1"/>
  <c r="AN39" i="1" s="1"/>
  <c r="AO39" i="1" a="1"/>
  <c r="AO39" i="1" s="1"/>
  <c r="AI40" i="1" l="1"/>
  <c r="AM40" i="1" s="1" a="1"/>
  <c r="AM40" i="1" s="1"/>
  <c r="AO40" i="1" l="1" a="1"/>
  <c r="AO40" i="1" s="1"/>
  <c r="AL41" i="1"/>
  <c r="AC42" i="1"/>
  <c r="AA41" i="1"/>
  <c r="AN40" i="1" a="1"/>
  <c r="AN40" i="1" s="1"/>
  <c r="AL42" i="1" l="1"/>
  <c r="AD42" i="1"/>
  <c r="AE42" i="1" s="1"/>
  <c r="AF42" i="1" s="1"/>
  <c r="AG42" i="1" s="1"/>
  <c r="AH42" i="1" s="1"/>
  <c r="AO41" i="1" a="1"/>
  <c r="AO41" i="1" s="1"/>
  <c r="AN41" i="1" a="1"/>
  <c r="AN41" i="1" s="1"/>
  <c r="AM41" i="1" a="1"/>
  <c r="AM41" i="1" s="1"/>
  <c r="AI42" i="1" l="1"/>
  <c r="AN42" i="1" s="1" a="1"/>
  <c r="AN42" i="1" s="1"/>
  <c r="AL43" i="1" l="1"/>
  <c r="AC44" i="1"/>
  <c r="AA43" i="1"/>
  <c r="AO42" i="1" a="1"/>
  <c r="AO42" i="1" s="1"/>
  <c r="AM42" i="1" a="1"/>
  <c r="AM42" i="1" s="1"/>
  <c r="AL44" i="1" l="1"/>
  <c r="AD44" i="1"/>
  <c r="AE44" i="1" s="1"/>
  <c r="AF44" i="1" s="1"/>
  <c r="AG44" i="1" s="1"/>
  <c r="AH44" i="1" s="1"/>
  <c r="AN43" i="1" a="1"/>
  <c r="AN43" i="1" s="1"/>
  <c r="AO43" i="1" a="1"/>
  <c r="AO43" i="1" s="1"/>
  <c r="AM43" i="1" a="1"/>
  <c r="AM43" i="1" s="1"/>
  <c r="AI44" i="1" l="1"/>
  <c r="AN44" i="1" s="1" a="1"/>
  <c r="AN44" i="1" s="1"/>
  <c r="AL45" i="1" l="1"/>
  <c r="AC46" i="1"/>
  <c r="AA45" i="1"/>
  <c r="AM44" i="1" a="1"/>
  <c r="AM44" i="1" s="1"/>
  <c r="AO44" i="1" a="1"/>
  <c r="AO44" i="1" s="1"/>
  <c r="AL46" i="1" l="1"/>
  <c r="AD46" i="1"/>
  <c r="AE46" i="1" s="1"/>
  <c r="AF46" i="1" s="1"/>
  <c r="AG46" i="1" s="1"/>
  <c r="AH46" i="1" s="1"/>
  <c r="AM45" i="1" a="1"/>
  <c r="AM45" i="1" s="1"/>
  <c r="AO45" i="1" a="1"/>
  <c r="AO45" i="1" s="1"/>
  <c r="AN45" i="1" a="1"/>
  <c r="AN45" i="1" s="1"/>
  <c r="AI46" i="1" l="1"/>
  <c r="AM46" i="1" s="1" a="1"/>
  <c r="AM46" i="1" s="1"/>
  <c r="AO46" i="1" l="1" a="1"/>
  <c r="AO46" i="1" s="1"/>
  <c r="AL47" i="1"/>
  <c r="M55" i="1"/>
  <c r="AN46" i="1" a="1"/>
  <c r="AN46" i="1" s="1"/>
  <c r="AA47" i="1" l="1"/>
  <c r="V55" i="1"/>
  <c r="M53" i="1"/>
  <c r="N55" i="1"/>
  <c r="O55" i="1" s="1"/>
  <c r="P55" i="1" s="1"/>
  <c r="Q55" i="1" s="1"/>
  <c r="R55" i="1" s="1"/>
  <c r="AO47" i="1" a="1"/>
  <c r="AO47" i="1" s="1"/>
  <c r="AM47" i="1" a="1"/>
  <c r="AM47" i="1" s="1"/>
  <c r="AN47" i="1" a="1"/>
  <c r="AN47" i="1" s="1"/>
  <c r="G13" i="1" l="1"/>
  <c r="G11" i="1"/>
  <c r="G12" i="1"/>
  <c r="H13" i="1"/>
  <c r="H14" i="1"/>
  <c r="H11" i="1"/>
  <c r="H12" i="1"/>
  <c r="F11" i="1"/>
  <c r="G14" i="1"/>
  <c r="F14" i="1"/>
  <c r="F13" i="1"/>
  <c r="F12" i="1"/>
  <c r="S55" i="1"/>
  <c r="W55" i="1" s="1" a="1"/>
  <c r="W55" i="1" s="1"/>
  <c r="AT9" i="1"/>
  <c r="I12" i="1" l="1"/>
  <c r="I13" i="1"/>
  <c r="I14" i="1"/>
  <c r="I11" i="1"/>
  <c r="X55" i="1" a="1"/>
  <c r="X55" i="1" s="1"/>
  <c r="V56" i="1"/>
  <c r="M57" i="1"/>
  <c r="Y55" i="1" a="1"/>
  <c r="Y55" i="1" s="1"/>
  <c r="K56" i="1" l="1"/>
  <c r="V57" i="1"/>
  <c r="N57" i="1"/>
  <c r="O57" i="1" s="1"/>
  <c r="P57" i="1" s="1"/>
  <c r="Q57" i="1" s="1"/>
  <c r="R57" i="1" s="1"/>
  <c r="Y56" i="1" a="1"/>
  <c r="Y56" i="1" s="1"/>
  <c r="W56" i="1" a="1"/>
  <c r="W56" i="1" s="1"/>
  <c r="X56" i="1" a="1"/>
  <c r="X56" i="1" s="1"/>
  <c r="S57" i="1" l="1"/>
  <c r="V58" i="1" l="1"/>
  <c r="M59" i="1"/>
  <c r="X57" i="1" a="1"/>
  <c r="X57" i="1" s="1"/>
  <c r="W57" i="1" a="1"/>
  <c r="W57" i="1" s="1"/>
  <c r="Y57" i="1" a="1"/>
  <c r="Y57" i="1" s="1"/>
  <c r="K58" i="1" l="1"/>
  <c r="V59" i="1"/>
  <c r="N59" i="1"/>
  <c r="O59" i="1" s="1"/>
  <c r="P59" i="1" s="1"/>
  <c r="Q59" i="1" s="1"/>
  <c r="R59" i="1" s="1"/>
  <c r="Y58" i="1" a="1"/>
  <c r="Y58" i="1" s="1"/>
  <c r="W58" i="1" a="1"/>
  <c r="W58" i="1" s="1"/>
  <c r="X58" i="1" a="1"/>
  <c r="X58" i="1" s="1"/>
  <c r="S59" i="1" l="1"/>
  <c r="X59" i="1" s="1" a="1"/>
  <c r="X59" i="1" s="1"/>
  <c r="V60" i="1" l="1"/>
  <c r="M61" i="1"/>
  <c r="W59" i="1" a="1"/>
  <c r="W59" i="1" s="1"/>
  <c r="Y59" i="1" a="1"/>
  <c r="Y59" i="1" s="1"/>
  <c r="K60" i="1" l="1"/>
  <c r="V61" i="1"/>
  <c r="N61" i="1"/>
  <c r="O61" i="1" s="1"/>
  <c r="P61" i="1" s="1"/>
  <c r="Q61" i="1" s="1"/>
  <c r="R61" i="1" s="1"/>
  <c r="Y60" i="1" a="1"/>
  <c r="Y60" i="1" s="1"/>
  <c r="X60" i="1" a="1"/>
  <c r="X60" i="1" s="1"/>
  <c r="W60" i="1" a="1"/>
  <c r="W60" i="1" s="1"/>
  <c r="S61" i="1" l="1"/>
  <c r="X61" i="1" s="1" a="1"/>
  <c r="X61" i="1" s="1"/>
  <c r="V62" i="1" l="1"/>
  <c r="M63" i="1"/>
  <c r="W61" i="1" a="1"/>
  <c r="W61" i="1" s="1"/>
  <c r="Y61" i="1" a="1"/>
  <c r="Y61" i="1" s="1"/>
  <c r="K62" i="1" l="1"/>
  <c r="V63" i="1"/>
  <c r="N63" i="1"/>
  <c r="O63" i="1" s="1"/>
  <c r="P63" i="1" s="1"/>
  <c r="Q63" i="1" s="1"/>
  <c r="R63" i="1" s="1"/>
  <c r="X62" i="1" a="1"/>
  <c r="X62" i="1" s="1"/>
  <c r="Y62" i="1" a="1"/>
  <c r="Y62" i="1" s="1"/>
  <c r="W62" i="1" a="1"/>
  <c r="W62" i="1" s="1"/>
  <c r="S63" i="1" l="1"/>
  <c r="X63" i="1" s="1" a="1"/>
  <c r="X63" i="1" s="1"/>
  <c r="V64" i="1" l="1"/>
  <c r="M65" i="1"/>
  <c r="W63" i="1" a="1"/>
  <c r="W63" i="1" s="1"/>
  <c r="Y63" i="1" a="1"/>
  <c r="Y63" i="1" s="1"/>
  <c r="K64" i="1" l="1"/>
  <c r="V65" i="1"/>
  <c r="N65" i="1"/>
  <c r="O65" i="1" s="1"/>
  <c r="P65" i="1" s="1"/>
  <c r="Q65" i="1" s="1"/>
  <c r="R65" i="1" s="1"/>
  <c r="Y64" i="1" a="1"/>
  <c r="Y64" i="1" s="1"/>
  <c r="X64" i="1" a="1"/>
  <c r="X64" i="1" s="1"/>
  <c r="W64" i="1" a="1"/>
  <c r="W64" i="1" s="1"/>
  <c r="S65" i="1" l="1"/>
  <c r="X65" i="1" s="1" a="1"/>
  <c r="X65" i="1" s="1"/>
  <c r="Y65" i="1" l="1" a="1"/>
  <c r="Y65" i="1" s="1"/>
  <c r="W65" i="1" a="1"/>
  <c r="W65" i="1" s="1"/>
  <c r="V66" i="1"/>
  <c r="M67" i="1"/>
  <c r="K66" i="1"/>
  <c r="V67" i="1" l="1"/>
  <c r="N67" i="1"/>
  <c r="O67" i="1" s="1"/>
  <c r="P67" i="1" s="1"/>
  <c r="Q67" i="1" s="1"/>
  <c r="R67" i="1" s="1"/>
  <c r="Y66" i="1" a="1"/>
  <c r="Y66" i="1" s="1"/>
  <c r="X66" i="1" a="1"/>
  <c r="X66" i="1" s="1"/>
  <c r="W66" i="1" a="1"/>
  <c r="W66" i="1" s="1"/>
  <c r="S67" i="1" l="1"/>
  <c r="V68" i="1" l="1"/>
  <c r="M69" i="1"/>
  <c r="K68" i="1"/>
  <c r="Y67" i="1" a="1"/>
  <c r="Y67" i="1" s="1"/>
  <c r="W67" i="1" a="1"/>
  <c r="W67" i="1" s="1"/>
  <c r="X67" i="1" a="1"/>
  <c r="X67" i="1" s="1"/>
  <c r="V69" i="1" l="1"/>
  <c r="N69" i="1"/>
  <c r="O69" i="1" s="1"/>
  <c r="P69" i="1" s="1"/>
  <c r="Q69" i="1" s="1"/>
  <c r="R69" i="1" s="1"/>
  <c r="S69" i="1" s="1"/>
  <c r="K70" i="1" s="1"/>
  <c r="Y68" i="1" a="1"/>
  <c r="Y68" i="1" s="1"/>
  <c r="W68" i="1" a="1"/>
  <c r="W68" i="1" s="1"/>
  <c r="X68" i="1" a="1"/>
  <c r="X68" i="1" s="1"/>
  <c r="X69" i="1" l="1" a="1"/>
  <c r="X69" i="1" s="1"/>
  <c r="V70" i="1"/>
  <c r="M71" i="1"/>
  <c r="W69" i="1" a="1"/>
  <c r="W69" i="1" s="1"/>
  <c r="Y69" i="1" a="1"/>
  <c r="Y69" i="1" s="1"/>
  <c r="V71" i="1" l="1"/>
  <c r="N71" i="1"/>
  <c r="O71" i="1" s="1"/>
  <c r="P71" i="1" s="1"/>
  <c r="Q71" i="1" s="1"/>
  <c r="R71" i="1" s="1"/>
  <c r="X70" i="1" a="1"/>
  <c r="X70" i="1" s="1"/>
  <c r="Y70" i="1" a="1"/>
  <c r="Y70" i="1" s="1"/>
  <c r="W70" i="1" a="1"/>
  <c r="W70" i="1" s="1"/>
  <c r="S71" i="1" l="1"/>
  <c r="V72" i="1" l="1"/>
  <c r="M73" i="1"/>
  <c r="K72" i="1"/>
  <c r="Y71" i="1" a="1"/>
  <c r="Y71" i="1" s="1"/>
  <c r="X71" i="1" a="1"/>
  <c r="X71" i="1" s="1"/>
  <c r="W71" i="1" a="1"/>
  <c r="W71" i="1" s="1"/>
  <c r="V73" i="1" l="1"/>
  <c r="N73" i="1"/>
  <c r="O73" i="1" s="1"/>
  <c r="P73" i="1" s="1"/>
  <c r="Q73" i="1" s="1"/>
  <c r="R73" i="1" s="1"/>
  <c r="Y72" i="1" a="1"/>
  <c r="Y72" i="1" s="1"/>
  <c r="W72" i="1" a="1"/>
  <c r="W72" i="1" s="1"/>
  <c r="X72" i="1" a="1"/>
  <c r="X72" i="1" s="1"/>
  <c r="S73" i="1" l="1"/>
  <c r="X73" i="1" s="1" a="1"/>
  <c r="X73" i="1" s="1"/>
  <c r="V74" i="1" l="1"/>
  <c r="M75" i="1"/>
  <c r="K74" i="1"/>
  <c r="Y73" i="1" a="1"/>
  <c r="Y73" i="1" s="1"/>
  <c r="W73" i="1" a="1"/>
  <c r="W73" i="1" s="1"/>
  <c r="V75" i="1" l="1"/>
  <c r="N75" i="1"/>
  <c r="O75" i="1" s="1"/>
  <c r="P75" i="1" s="1"/>
  <c r="Q75" i="1" s="1"/>
  <c r="R75" i="1" s="1"/>
  <c r="X74" i="1" a="1"/>
  <c r="X74" i="1" s="1"/>
  <c r="Y74" i="1" a="1"/>
  <c r="Y74" i="1" s="1"/>
  <c r="W74" i="1" a="1"/>
  <c r="W74" i="1" s="1"/>
  <c r="S75" i="1" l="1"/>
  <c r="X75" i="1" s="1" a="1"/>
  <c r="X75" i="1" s="1"/>
  <c r="V76" i="1" l="1"/>
  <c r="M77" i="1"/>
  <c r="K76" i="1"/>
  <c r="W75" i="1" a="1"/>
  <c r="W75" i="1" s="1"/>
  <c r="Y75" i="1" a="1"/>
  <c r="Y75" i="1" s="1"/>
  <c r="V77" i="1" l="1"/>
  <c r="N77" i="1"/>
  <c r="O77" i="1" s="1"/>
  <c r="P77" i="1" s="1"/>
  <c r="Q77" i="1" s="1"/>
  <c r="R77" i="1" s="1"/>
  <c r="X76" i="1" a="1"/>
  <c r="X76" i="1" s="1"/>
  <c r="Y76" i="1" a="1"/>
  <c r="Y76" i="1" s="1"/>
  <c r="W76" i="1" a="1"/>
  <c r="W76" i="1" s="1"/>
  <c r="S77" i="1" l="1"/>
  <c r="V78" i="1" l="1"/>
  <c r="M79" i="1"/>
  <c r="K78" i="1"/>
  <c r="X77" i="1" a="1"/>
  <c r="X77" i="1" s="1"/>
  <c r="W77" i="1" a="1"/>
  <c r="W77" i="1" s="1"/>
  <c r="Y77" i="1" a="1"/>
  <c r="Y77" i="1" s="1"/>
  <c r="V79" i="1" l="1"/>
  <c r="N79" i="1"/>
  <c r="O79" i="1" s="1"/>
  <c r="P79" i="1" s="1"/>
  <c r="Q79" i="1" s="1"/>
  <c r="R79" i="1" s="1"/>
  <c r="Y78" i="1" a="1"/>
  <c r="Y78" i="1" s="1"/>
  <c r="X78" i="1" a="1"/>
  <c r="X78" i="1" s="1"/>
  <c r="W78" i="1" a="1"/>
  <c r="W78" i="1" s="1"/>
  <c r="S79" i="1" l="1"/>
  <c r="V80" i="1" l="1"/>
  <c r="M81" i="1"/>
  <c r="K80" i="1"/>
  <c r="X79" i="1" a="1"/>
  <c r="X79" i="1" s="1"/>
  <c r="W79" i="1" a="1"/>
  <c r="W79" i="1" s="1"/>
  <c r="Y79" i="1" a="1"/>
  <c r="Y79" i="1" s="1"/>
  <c r="V81" i="1" l="1"/>
  <c r="N81" i="1"/>
  <c r="O81" i="1" s="1"/>
  <c r="P81" i="1" s="1"/>
  <c r="Q81" i="1" s="1"/>
  <c r="R81" i="1" s="1"/>
  <c r="Y80" i="1" a="1"/>
  <c r="Y80" i="1" s="1"/>
  <c r="W80" i="1" a="1"/>
  <c r="W80" i="1" s="1"/>
  <c r="X80" i="1" a="1"/>
  <c r="X80" i="1" s="1"/>
  <c r="S81" i="1" l="1"/>
  <c r="X81" i="1" s="1" a="1"/>
  <c r="X81" i="1" s="1"/>
  <c r="Y81" i="1" l="1" a="1"/>
  <c r="Y81" i="1" s="1"/>
  <c r="V82" i="1"/>
  <c r="M83" i="1"/>
  <c r="K82" i="1"/>
  <c r="W81" i="1" a="1"/>
  <c r="W81" i="1" s="1"/>
  <c r="V83" i="1" l="1"/>
  <c r="N83" i="1"/>
  <c r="O83" i="1" s="1"/>
  <c r="P83" i="1" s="1"/>
  <c r="Q83" i="1" s="1"/>
  <c r="R83" i="1" s="1"/>
  <c r="X82" i="1" a="1"/>
  <c r="X82" i="1" s="1"/>
  <c r="Y82" i="1" a="1"/>
  <c r="Y82" i="1" s="1"/>
  <c r="W82" i="1" a="1"/>
  <c r="W82" i="1" s="1"/>
  <c r="S83" i="1" l="1"/>
  <c r="X83" i="1" s="1" a="1"/>
  <c r="X83" i="1" s="1"/>
  <c r="V84" i="1" l="1"/>
  <c r="M85" i="1"/>
  <c r="K84" i="1"/>
  <c r="W83" i="1" a="1"/>
  <c r="W83" i="1" s="1"/>
  <c r="Y83" i="1" a="1"/>
  <c r="Y83" i="1" s="1"/>
  <c r="V85" i="1" l="1"/>
  <c r="N85" i="1"/>
  <c r="O85" i="1" s="1"/>
  <c r="P85" i="1" s="1"/>
  <c r="Q85" i="1" s="1"/>
  <c r="R85" i="1" s="1"/>
  <c r="Y84" i="1" a="1"/>
  <c r="Y84" i="1" s="1"/>
  <c r="X84" i="1" a="1"/>
  <c r="X84" i="1" s="1"/>
  <c r="W84" i="1" a="1"/>
  <c r="W84" i="1" s="1"/>
  <c r="S85" i="1" l="1"/>
  <c r="V86" i="1" l="1"/>
  <c r="M87" i="1"/>
  <c r="K86" i="1"/>
  <c r="Y85" i="1" a="1"/>
  <c r="Y85" i="1" s="1"/>
  <c r="W85" i="1" a="1"/>
  <c r="W85" i="1" s="1"/>
  <c r="X85" i="1" a="1"/>
  <c r="X85" i="1" s="1"/>
  <c r="V87" i="1" l="1"/>
  <c r="N87" i="1"/>
  <c r="O87" i="1" s="1"/>
  <c r="P87" i="1" s="1"/>
  <c r="Q87" i="1" s="1"/>
  <c r="R87" i="1" s="1"/>
  <c r="W86" i="1" a="1"/>
  <c r="W86" i="1" s="1"/>
  <c r="X86" i="1" a="1"/>
  <c r="X86" i="1" s="1"/>
  <c r="Y86" i="1" a="1"/>
  <c r="Y86" i="1" s="1"/>
  <c r="S87" i="1" l="1"/>
  <c r="Y87" i="1" s="1" a="1"/>
  <c r="Y87" i="1" s="1"/>
  <c r="X87" i="1" l="1" a="1"/>
  <c r="X87" i="1" s="1"/>
  <c r="W87" i="1" a="1"/>
  <c r="W87" i="1" s="1"/>
  <c r="V88" i="1"/>
  <c r="M89" i="1"/>
  <c r="K88" i="1"/>
  <c r="V89" i="1" l="1"/>
  <c r="N89" i="1"/>
  <c r="O89" i="1" s="1"/>
  <c r="P89" i="1" s="1"/>
  <c r="Q89" i="1" s="1"/>
  <c r="R89" i="1" s="1"/>
  <c r="X88" i="1" a="1"/>
  <c r="X88" i="1" s="1"/>
  <c r="W88" i="1" a="1"/>
  <c r="W88" i="1" s="1"/>
  <c r="Y88" i="1" a="1"/>
  <c r="Y88" i="1" s="1"/>
  <c r="S89" i="1" l="1"/>
  <c r="Y89" i="1" s="1" a="1"/>
  <c r="Y89" i="1" s="1"/>
  <c r="W89" i="1" l="1" a="1"/>
  <c r="W89" i="1" s="1"/>
  <c r="V90" i="1"/>
  <c r="M91" i="1"/>
  <c r="K90" i="1"/>
  <c r="X89" i="1" a="1"/>
  <c r="X89" i="1" s="1"/>
  <c r="V91" i="1" l="1"/>
  <c r="N91" i="1"/>
  <c r="O91" i="1" s="1"/>
  <c r="P91" i="1" s="1"/>
  <c r="Q91" i="1" s="1"/>
  <c r="R91" i="1" s="1"/>
  <c r="Y90" i="1" a="1"/>
  <c r="Y90" i="1" s="1"/>
  <c r="W90" i="1" a="1"/>
  <c r="W90" i="1" s="1"/>
  <c r="X90" i="1" a="1"/>
  <c r="X90" i="1" s="1"/>
  <c r="S91" i="1" l="1"/>
  <c r="W91" i="1" s="1" a="1"/>
  <c r="W91" i="1" s="1"/>
  <c r="V92" i="1" l="1"/>
  <c r="M93" i="1"/>
  <c r="K92" i="1"/>
  <c r="Y91" i="1" a="1"/>
  <c r="Y91" i="1" s="1"/>
  <c r="X91" i="1" a="1"/>
  <c r="X91" i="1" s="1"/>
  <c r="V93" i="1" l="1"/>
  <c r="N93" i="1"/>
  <c r="O93" i="1" s="1"/>
  <c r="P93" i="1" s="1"/>
  <c r="Q93" i="1" s="1"/>
  <c r="R93" i="1" s="1"/>
  <c r="Y92" i="1" a="1"/>
  <c r="Y92" i="1" s="1"/>
  <c r="W92" i="1" a="1"/>
  <c r="W92" i="1" s="1"/>
  <c r="X92" i="1" a="1"/>
  <c r="X92" i="1" s="1"/>
  <c r="S93" i="1" l="1"/>
  <c r="W93" i="1" s="1" a="1"/>
  <c r="W93" i="1" s="1"/>
  <c r="V94" i="1" l="1"/>
  <c r="M95" i="1"/>
  <c r="K94" i="1"/>
  <c r="X93" i="1" a="1"/>
  <c r="X93" i="1" s="1"/>
  <c r="Y93" i="1" a="1"/>
  <c r="Y93" i="1" s="1"/>
  <c r="V95" i="1" l="1"/>
  <c r="N95" i="1"/>
  <c r="O95" i="1" s="1"/>
  <c r="P95" i="1" s="1"/>
  <c r="Q95" i="1" s="1"/>
  <c r="R95" i="1" s="1"/>
  <c r="W94" i="1" a="1"/>
  <c r="W94" i="1" s="1"/>
  <c r="X94" i="1" a="1"/>
  <c r="X94" i="1" s="1"/>
  <c r="Y94" i="1" a="1"/>
  <c r="Y94" i="1" s="1"/>
  <c r="S95" i="1" l="1"/>
  <c r="W95" i="1" s="1" a="1"/>
  <c r="W95" i="1" s="1"/>
  <c r="V96" i="1" l="1"/>
  <c r="AC55" i="1"/>
  <c r="Y95" i="1" a="1"/>
  <c r="Y95" i="1" s="1"/>
  <c r="X95" i="1" a="1"/>
  <c r="X95" i="1" s="1"/>
  <c r="K96" i="1" l="1"/>
  <c r="AL55" i="1"/>
  <c r="AC53" i="1"/>
  <c r="AD55" i="1"/>
  <c r="AE55" i="1" s="1"/>
  <c r="AF55" i="1" s="1"/>
  <c r="AG55" i="1" s="1"/>
  <c r="AH55" i="1" s="1"/>
  <c r="Y96" i="1" a="1"/>
  <c r="Y96" i="1" s="1"/>
  <c r="X96" i="1" a="1"/>
  <c r="X96" i="1" s="1"/>
  <c r="W96" i="1" a="1"/>
  <c r="W96" i="1" s="1"/>
  <c r="F16" i="1" l="1"/>
  <c r="F17" i="1"/>
  <c r="F19" i="1"/>
  <c r="F18" i="1"/>
  <c r="F15" i="1"/>
  <c r="H19" i="1"/>
  <c r="H16" i="1"/>
  <c r="H18" i="1"/>
  <c r="H15" i="1"/>
  <c r="H17" i="1"/>
  <c r="AI55" i="1"/>
  <c r="AO55" i="1" s="1" a="1"/>
  <c r="AO55" i="1" s="1"/>
  <c r="G16" i="1"/>
  <c r="G19" i="1"/>
  <c r="G15" i="1"/>
  <c r="G18" i="1"/>
  <c r="G17" i="1"/>
  <c r="AT10" i="1"/>
  <c r="I17" i="1" l="1"/>
  <c r="I15" i="1"/>
  <c r="I18" i="1"/>
  <c r="I19" i="1"/>
  <c r="I16" i="1"/>
  <c r="AN55" i="1" a="1"/>
  <c r="AN55" i="1" s="1"/>
  <c r="AL56" i="1"/>
  <c r="AC57" i="1"/>
  <c r="AM55" i="1" a="1"/>
  <c r="AM55" i="1" s="1"/>
  <c r="AA56" i="1" l="1"/>
  <c r="AL57" i="1"/>
  <c r="AD57" i="1"/>
  <c r="AE57" i="1" s="1"/>
  <c r="AF57" i="1" s="1"/>
  <c r="AG57" i="1" s="1"/>
  <c r="AH57" i="1" s="1"/>
  <c r="AM56" i="1" a="1"/>
  <c r="AM56" i="1" s="1"/>
  <c r="AN56" i="1" a="1"/>
  <c r="AN56" i="1" s="1"/>
  <c r="AO56" i="1" a="1"/>
  <c r="AO56" i="1" s="1"/>
  <c r="AI57" i="1" l="1"/>
  <c r="AN57" i="1" s="1" a="1"/>
  <c r="AN57" i="1" s="1"/>
  <c r="AM57" i="1" l="1" a="1"/>
  <c r="AM57" i="1" s="1"/>
  <c r="AO57" i="1" a="1"/>
  <c r="AO57" i="1" s="1"/>
  <c r="AL58" i="1"/>
  <c r="AC59" i="1"/>
  <c r="AA58" i="1" l="1"/>
  <c r="AL59" i="1"/>
  <c r="AD59" i="1"/>
  <c r="AE59" i="1" s="1"/>
  <c r="AF59" i="1" s="1"/>
  <c r="AG59" i="1" s="1"/>
  <c r="AH59" i="1" s="1"/>
  <c r="AN58" i="1" a="1"/>
  <c r="AN58" i="1" s="1"/>
  <c r="AO58" i="1" a="1"/>
  <c r="AO58" i="1" s="1"/>
  <c r="AM58" i="1" a="1"/>
  <c r="AM58" i="1" s="1"/>
  <c r="AI59" i="1" l="1"/>
  <c r="AN59" i="1" s="1" a="1"/>
  <c r="AN59" i="1" s="1"/>
  <c r="AM59" i="1" l="1" a="1"/>
  <c r="AM59" i="1" s="1"/>
  <c r="AL60" i="1"/>
  <c r="AC61" i="1"/>
  <c r="AO59" i="1" a="1"/>
  <c r="AO59" i="1" s="1"/>
  <c r="AA60" i="1" l="1"/>
  <c r="AL61" i="1"/>
  <c r="AD61" i="1"/>
  <c r="AE61" i="1" s="1"/>
  <c r="AF61" i="1" s="1"/>
  <c r="AG61" i="1" s="1"/>
  <c r="AH61" i="1" s="1"/>
  <c r="AN60" i="1" a="1"/>
  <c r="AN60" i="1" s="1"/>
  <c r="AM60" i="1" a="1"/>
  <c r="AM60" i="1" s="1"/>
  <c r="AO60" i="1" a="1"/>
  <c r="AO60" i="1" s="1"/>
  <c r="AI61" i="1" l="1"/>
  <c r="AM61" i="1" s="1" a="1"/>
  <c r="AM61" i="1" s="1"/>
  <c r="AN61" i="1" l="1" a="1"/>
  <c r="AN61" i="1" s="1"/>
  <c r="AL62" i="1"/>
  <c r="AC63" i="1"/>
  <c r="AO61" i="1" a="1"/>
  <c r="AO61" i="1" s="1"/>
  <c r="AA62" i="1" l="1"/>
  <c r="AL63" i="1"/>
  <c r="AD63" i="1"/>
  <c r="AE63" i="1" s="1"/>
  <c r="AF63" i="1" s="1"/>
  <c r="AG63" i="1" s="1"/>
  <c r="AH63" i="1" s="1"/>
  <c r="AN62" i="1" a="1"/>
  <c r="AN62" i="1" s="1"/>
  <c r="AO62" i="1" a="1"/>
  <c r="AO62" i="1" s="1"/>
  <c r="AM62" i="1" a="1"/>
  <c r="AM62" i="1" s="1"/>
  <c r="AI63" i="1" l="1"/>
  <c r="AO63" i="1" s="1" a="1"/>
  <c r="AO63" i="1" s="1"/>
  <c r="AL64" i="1" l="1"/>
  <c r="AC65" i="1"/>
  <c r="AM63" i="1" a="1"/>
  <c r="AM63" i="1" s="1"/>
  <c r="AN63" i="1" a="1"/>
  <c r="AN63" i="1" s="1"/>
  <c r="AA64" i="1" l="1"/>
  <c r="AL65" i="1"/>
  <c r="AD65" i="1"/>
  <c r="AE65" i="1" s="1"/>
  <c r="AF65" i="1" s="1"/>
  <c r="AG65" i="1" s="1"/>
  <c r="AH65" i="1" s="1"/>
  <c r="AM64" i="1" a="1"/>
  <c r="AM64" i="1" s="1"/>
  <c r="AN64" i="1" a="1"/>
  <c r="AN64" i="1" s="1"/>
  <c r="AO64" i="1" a="1"/>
  <c r="AO64" i="1" s="1"/>
  <c r="AI65" i="1" l="1"/>
  <c r="AM65" i="1" s="1" a="1"/>
  <c r="AM65" i="1" s="1"/>
  <c r="AN65" i="1" l="1" a="1"/>
  <c r="AN65" i="1" s="1"/>
  <c r="AL66" i="1"/>
  <c r="AC67" i="1"/>
  <c r="AA66" i="1"/>
  <c r="AO65" i="1" a="1"/>
  <c r="AO65" i="1" s="1"/>
  <c r="AL67" i="1" l="1"/>
  <c r="AD67" i="1"/>
  <c r="AE67" i="1" s="1"/>
  <c r="AF67" i="1" s="1"/>
  <c r="AG67" i="1" s="1"/>
  <c r="AH67" i="1" s="1"/>
  <c r="AN66" i="1" a="1"/>
  <c r="AN66" i="1" s="1"/>
  <c r="AO66" i="1" a="1"/>
  <c r="AO66" i="1" s="1"/>
  <c r="AM66" i="1" a="1"/>
  <c r="AM66" i="1" s="1"/>
  <c r="AI67" i="1" l="1"/>
  <c r="AL68" i="1" l="1"/>
  <c r="AC69" i="1"/>
  <c r="AA68" i="1"/>
  <c r="AN67" i="1" a="1"/>
  <c r="AN67" i="1" s="1"/>
  <c r="AO67" i="1" a="1"/>
  <c r="AO67" i="1" s="1"/>
  <c r="AM67" i="1" a="1"/>
  <c r="AM67" i="1" s="1"/>
  <c r="AL69" i="1" l="1"/>
  <c r="AD69" i="1"/>
  <c r="AE69" i="1" s="1"/>
  <c r="AF69" i="1" s="1"/>
  <c r="AG69" i="1" s="1"/>
  <c r="AH69" i="1" s="1"/>
  <c r="AO68" i="1" a="1"/>
  <c r="AO68" i="1" s="1"/>
  <c r="AM68" i="1" a="1"/>
  <c r="AM68" i="1" s="1"/>
  <c r="AN68" i="1" a="1"/>
  <c r="AN68" i="1" s="1"/>
  <c r="AI69" i="1" l="1"/>
  <c r="AO69" i="1" s="1" a="1"/>
  <c r="AO69" i="1" s="1"/>
  <c r="AL70" i="1" l="1"/>
  <c r="AC71" i="1"/>
  <c r="AA70" i="1"/>
  <c r="AN69" i="1" a="1"/>
  <c r="AN69" i="1" s="1"/>
  <c r="AM69" i="1" a="1"/>
  <c r="AM69" i="1" s="1"/>
  <c r="AL71" i="1" l="1"/>
  <c r="AD71" i="1"/>
  <c r="AE71" i="1" s="1"/>
  <c r="AF71" i="1" s="1"/>
  <c r="AG71" i="1" s="1"/>
  <c r="AH71" i="1" s="1"/>
  <c r="AO70" i="1" a="1"/>
  <c r="AO70" i="1" s="1"/>
  <c r="AN70" i="1" a="1"/>
  <c r="AN70" i="1" s="1"/>
  <c r="AM70" i="1" a="1"/>
  <c r="AM70" i="1" s="1"/>
  <c r="AI71" i="1" l="1"/>
  <c r="AL72" i="1" l="1"/>
  <c r="AC73" i="1"/>
  <c r="AA72" i="1"/>
  <c r="AM71" i="1" a="1"/>
  <c r="AM71" i="1" s="1"/>
  <c r="AO71" i="1" a="1"/>
  <c r="AO71" i="1" s="1"/>
  <c r="AN71" i="1" a="1"/>
  <c r="AN71" i="1" s="1"/>
  <c r="AL73" i="1" l="1"/>
  <c r="AD73" i="1"/>
  <c r="AE73" i="1" s="1"/>
  <c r="AF73" i="1" s="1"/>
  <c r="AG73" i="1" s="1"/>
  <c r="AH73" i="1" s="1"/>
  <c r="AM72" i="1" a="1"/>
  <c r="AM72" i="1" s="1"/>
  <c r="AO72" i="1" a="1"/>
  <c r="AO72" i="1" s="1"/>
  <c r="AN72" i="1" a="1"/>
  <c r="AN72" i="1" s="1"/>
  <c r="AI73" i="1" l="1"/>
  <c r="AO73" i="1" s="1" a="1"/>
  <c r="AO73" i="1" s="1"/>
  <c r="AM73" i="1" l="1" a="1"/>
  <c r="AM73" i="1" s="1"/>
  <c r="AL74" i="1"/>
  <c r="AC75" i="1"/>
  <c r="AA74" i="1"/>
  <c r="AN73" i="1" a="1"/>
  <c r="AN73" i="1" s="1"/>
  <c r="AL75" i="1" l="1"/>
  <c r="AD75" i="1"/>
  <c r="AE75" i="1" s="1"/>
  <c r="AF75" i="1" s="1"/>
  <c r="AG75" i="1" s="1"/>
  <c r="AH75" i="1" s="1"/>
  <c r="AN74" i="1" a="1"/>
  <c r="AN74" i="1" s="1"/>
  <c r="AM74" i="1" a="1"/>
  <c r="AM74" i="1" s="1"/>
  <c r="AO74" i="1" a="1"/>
  <c r="AO74" i="1" s="1"/>
  <c r="AI75" i="1" l="1"/>
  <c r="AO75" i="1" a="1"/>
  <c r="AO75" i="1" s="1"/>
  <c r="AL76" i="1" l="1"/>
  <c r="AC77" i="1"/>
  <c r="AA76" i="1"/>
  <c r="AN75" i="1" a="1"/>
  <c r="AN75" i="1" s="1"/>
  <c r="AM75" i="1" a="1"/>
  <c r="AM75" i="1" s="1"/>
  <c r="AL77" i="1" l="1"/>
  <c r="AD77" i="1"/>
  <c r="AE77" i="1" s="1"/>
  <c r="AF77" i="1" s="1"/>
  <c r="AG77" i="1" s="1"/>
  <c r="AH77" i="1" s="1"/>
  <c r="AN76" i="1" a="1"/>
  <c r="AN76" i="1" s="1"/>
  <c r="AO76" i="1" a="1"/>
  <c r="AO76" i="1" s="1"/>
  <c r="AM76" i="1" a="1"/>
  <c r="AM76" i="1" s="1"/>
  <c r="AI77" i="1" l="1"/>
  <c r="AM77" i="1" s="1" a="1"/>
  <c r="AM77" i="1" s="1"/>
  <c r="AL78" i="1" l="1"/>
  <c r="AC79" i="1"/>
  <c r="AA78" i="1"/>
  <c r="AO77" i="1" a="1"/>
  <c r="AO77" i="1" s="1"/>
  <c r="AN77" i="1" a="1"/>
  <c r="AN77" i="1" s="1"/>
  <c r="AL79" i="1" l="1"/>
  <c r="AD79" i="1"/>
  <c r="AE79" i="1" s="1"/>
  <c r="AF79" i="1" s="1"/>
  <c r="AG79" i="1" s="1"/>
  <c r="AH79" i="1" s="1"/>
  <c r="AO78" i="1" a="1"/>
  <c r="AO78" i="1" s="1"/>
  <c r="AM78" i="1" a="1"/>
  <c r="AM78" i="1" s="1"/>
  <c r="AN78" i="1" a="1"/>
  <c r="AN78" i="1" s="1"/>
  <c r="AI79" i="1" l="1"/>
  <c r="AL80" i="1" l="1"/>
  <c r="AC81" i="1"/>
  <c r="AA80" i="1"/>
  <c r="AM79" i="1" a="1"/>
  <c r="AM79" i="1" s="1"/>
  <c r="AO79" i="1" a="1"/>
  <c r="AO79" i="1" s="1"/>
  <c r="AN79" i="1" a="1"/>
  <c r="AN79" i="1" s="1"/>
  <c r="AL81" i="1" l="1"/>
  <c r="AD81" i="1"/>
  <c r="AE81" i="1" s="1"/>
  <c r="AF81" i="1" s="1"/>
  <c r="AG81" i="1" s="1"/>
  <c r="AH81" i="1" s="1"/>
  <c r="AN80" i="1" a="1"/>
  <c r="AN80" i="1" s="1"/>
  <c r="AM80" i="1" a="1"/>
  <c r="AM80" i="1" s="1"/>
  <c r="AO80" i="1" a="1"/>
  <c r="AO80" i="1" s="1"/>
  <c r="AI81" i="1" l="1"/>
  <c r="AO81" i="1" s="1" a="1"/>
  <c r="AO81" i="1" s="1"/>
  <c r="AL82" i="1" l="1"/>
  <c r="AC83" i="1"/>
  <c r="AA82" i="1"/>
  <c r="AN81" i="1" a="1"/>
  <c r="AN81" i="1" s="1"/>
  <c r="AM81" i="1" a="1"/>
  <c r="AM81" i="1" s="1"/>
  <c r="AL83" i="1" l="1"/>
  <c r="AD83" i="1"/>
  <c r="AE83" i="1" s="1"/>
  <c r="AF83" i="1" s="1"/>
  <c r="AG83" i="1" s="1"/>
  <c r="AH83" i="1" s="1"/>
  <c r="AO82" i="1" a="1"/>
  <c r="AO82" i="1" s="1"/>
  <c r="AM82" i="1" a="1"/>
  <c r="AM82" i="1" s="1"/>
  <c r="AN82" i="1" a="1"/>
  <c r="AN82" i="1" s="1"/>
  <c r="AI83" i="1" l="1"/>
  <c r="AL84" i="1" l="1"/>
  <c r="AC85" i="1"/>
  <c r="AA84" i="1"/>
  <c r="AM83" i="1" a="1"/>
  <c r="AM83" i="1" s="1"/>
  <c r="AO83" i="1" a="1"/>
  <c r="AO83" i="1" s="1"/>
  <c r="AN83" i="1" a="1"/>
  <c r="AN83" i="1" s="1"/>
  <c r="AL85" i="1" l="1"/>
  <c r="AD85" i="1"/>
  <c r="AE85" i="1" s="1"/>
  <c r="AF85" i="1" s="1"/>
  <c r="AG85" i="1" s="1"/>
  <c r="AH85" i="1" s="1"/>
  <c r="AM84" i="1" a="1"/>
  <c r="AM84" i="1" s="1"/>
  <c r="AN84" i="1" a="1"/>
  <c r="AN84" i="1" s="1"/>
  <c r="AO84" i="1" a="1"/>
  <c r="AO84" i="1" s="1"/>
  <c r="AI85" i="1" l="1"/>
  <c r="AN85" i="1" a="1"/>
  <c r="AN85" i="1" s="1"/>
  <c r="AL86" i="1" l="1"/>
  <c r="AC87" i="1"/>
  <c r="AA86" i="1"/>
  <c r="AM85" i="1" a="1"/>
  <c r="AM85" i="1" s="1"/>
  <c r="AO85" i="1" a="1"/>
  <c r="AO85" i="1" s="1"/>
  <c r="AL87" i="1" l="1"/>
  <c r="AD87" i="1"/>
  <c r="AE87" i="1" s="1"/>
  <c r="AF87" i="1" s="1"/>
  <c r="AG87" i="1" s="1"/>
  <c r="AH87" i="1" s="1"/>
  <c r="AM86" i="1" a="1"/>
  <c r="AM86" i="1" s="1"/>
  <c r="AN86" i="1" a="1"/>
  <c r="AN86" i="1" s="1"/>
  <c r="AO86" i="1" a="1"/>
  <c r="AO86" i="1" s="1"/>
  <c r="AI87" i="1" l="1"/>
  <c r="AM87" i="1" s="1" a="1"/>
  <c r="AM87" i="1" s="1"/>
  <c r="AO87" i="1" l="1" a="1"/>
  <c r="AO87" i="1" s="1"/>
  <c r="AL88" i="1"/>
  <c r="AC89" i="1"/>
  <c r="AA88" i="1"/>
  <c r="AN87" i="1" a="1"/>
  <c r="AN87" i="1" s="1"/>
  <c r="AL89" i="1" l="1"/>
  <c r="AD89" i="1"/>
  <c r="AE89" i="1" s="1"/>
  <c r="AF89" i="1" s="1"/>
  <c r="AG89" i="1" s="1"/>
  <c r="AH89" i="1" s="1"/>
  <c r="AN88" i="1" a="1"/>
  <c r="AN88" i="1" s="1"/>
  <c r="AM88" i="1" a="1"/>
  <c r="AM88" i="1" s="1"/>
  <c r="AO88" i="1" a="1"/>
  <c r="AO88" i="1" s="1"/>
  <c r="AI89" i="1" l="1"/>
  <c r="AO89" i="1" s="1" a="1"/>
  <c r="AO89" i="1" s="1"/>
  <c r="AM89" i="1" l="1" a="1"/>
  <c r="AM89" i="1" s="1"/>
  <c r="AL90" i="1"/>
  <c r="AC91" i="1"/>
  <c r="AC93" i="1"/>
  <c r="AA90" i="1"/>
  <c r="AN89" i="1" a="1"/>
  <c r="AN89" i="1" s="1"/>
  <c r="AL93" i="1" l="1"/>
  <c r="AD93" i="1"/>
  <c r="AE93" i="1" s="1"/>
  <c r="AF93" i="1" s="1"/>
  <c r="AG93" i="1" s="1"/>
  <c r="AH93" i="1" s="1"/>
  <c r="AL91" i="1"/>
  <c r="AD91" i="1"/>
  <c r="AE91" i="1" s="1"/>
  <c r="AF91" i="1" s="1"/>
  <c r="AG91" i="1" s="1"/>
  <c r="AH91" i="1" s="1"/>
  <c r="AO90" i="1" a="1"/>
  <c r="AO90" i="1" s="1"/>
  <c r="AN90" i="1" a="1"/>
  <c r="AN90" i="1" s="1"/>
  <c r="AM90" i="1" a="1"/>
  <c r="AM90" i="1" s="1"/>
  <c r="AI93" i="1" l="1"/>
  <c r="AO93" i="1" s="1" a="1"/>
  <c r="AO93" i="1" s="1"/>
  <c r="AI91" i="1"/>
  <c r="AM91" i="1" s="1" a="1"/>
  <c r="AM91" i="1" s="1"/>
  <c r="AL94" i="1" l="1"/>
  <c r="AC95" i="1"/>
  <c r="AA94" i="1"/>
  <c r="AN93" i="1" a="1"/>
  <c r="AN93" i="1" s="1"/>
  <c r="AN91" i="1" a="1"/>
  <c r="AN91" i="1" s="1"/>
  <c r="AL92" i="1"/>
  <c r="AA92" i="1"/>
  <c r="AM93" i="1" a="1"/>
  <c r="AM93" i="1" s="1"/>
  <c r="AO91" i="1" a="1"/>
  <c r="AO91" i="1" s="1"/>
  <c r="AN92" i="1" l="1" a="1"/>
  <c r="AN92" i="1" s="1"/>
  <c r="AM92" i="1" a="1"/>
  <c r="AM92" i="1" s="1"/>
  <c r="AO92" i="1" a="1"/>
  <c r="AO92" i="1" s="1"/>
  <c r="AL95" i="1"/>
  <c r="AD95" i="1"/>
  <c r="AE95" i="1" s="1"/>
  <c r="AF95" i="1" s="1"/>
  <c r="AG95" i="1" s="1"/>
  <c r="AH95" i="1" s="1"/>
  <c r="AM94" i="1" a="1"/>
  <c r="AM94" i="1" s="1"/>
  <c r="AN94" i="1" a="1"/>
  <c r="AN94" i="1" s="1"/>
  <c r="AO94" i="1" a="1"/>
  <c r="AO94" i="1" s="1"/>
  <c r="AI95" i="1" l="1"/>
  <c r="AM95" i="1" a="1"/>
  <c r="AM95" i="1" s="1"/>
  <c r="AL96" i="1" l="1"/>
  <c r="M105" i="1"/>
  <c r="AN95" i="1" a="1"/>
  <c r="AN95" i="1" s="1"/>
  <c r="AO95" i="1" a="1"/>
  <c r="AO95" i="1" s="1"/>
  <c r="AA96" i="1" l="1"/>
  <c r="V105" i="1"/>
  <c r="N105" i="1"/>
  <c r="O105" i="1" s="1"/>
  <c r="P105" i="1" s="1"/>
  <c r="Q105" i="1" s="1"/>
  <c r="R105" i="1" s="1"/>
  <c r="M103" i="1"/>
  <c r="AO96" i="1" a="1"/>
  <c r="AO96" i="1" s="1"/>
  <c r="AM96" i="1" a="1"/>
  <c r="AM96" i="1" s="1"/>
  <c r="AN96" i="1" a="1"/>
  <c r="AN96" i="1" s="1"/>
  <c r="F23" i="1" l="1"/>
  <c r="F22" i="1"/>
  <c r="F20" i="1"/>
  <c r="F21" i="1"/>
  <c r="F24" i="1"/>
  <c r="G20" i="1"/>
  <c r="G21" i="1"/>
  <c r="G22" i="1"/>
  <c r="G24" i="1"/>
  <c r="G23" i="1"/>
  <c r="AT11" i="1"/>
  <c r="H21" i="1"/>
  <c r="H23" i="1"/>
  <c r="H24" i="1"/>
  <c r="H20" i="1"/>
  <c r="H22" i="1"/>
  <c r="S105" i="1"/>
  <c r="Y105" i="1" s="1" a="1"/>
  <c r="Y105" i="1" s="1"/>
  <c r="I21" i="1" l="1"/>
  <c r="I20" i="1"/>
  <c r="I22" i="1"/>
  <c r="I23" i="1"/>
  <c r="X105" i="1" a="1"/>
  <c r="X105" i="1" s="1"/>
  <c r="V106" i="1"/>
  <c r="M107" i="1"/>
  <c r="W105" i="1" a="1"/>
  <c r="W105" i="1" s="1"/>
  <c r="I46" i="1" l="1"/>
  <c r="I45" i="1" s="1"/>
  <c r="K106" i="1"/>
  <c r="V107" i="1"/>
  <c r="N107" i="1"/>
  <c r="O107" i="1" s="1"/>
  <c r="P107" i="1" s="1"/>
  <c r="Q107" i="1" s="1"/>
  <c r="R107" i="1" s="1"/>
  <c r="Y106" i="1" a="1"/>
  <c r="Y106" i="1" s="1"/>
  <c r="X106" i="1" a="1"/>
  <c r="X106" i="1" s="1"/>
  <c r="W106" i="1" a="1"/>
  <c r="W106" i="1" s="1"/>
  <c r="S107" i="1" l="1"/>
  <c r="X107" i="1" s="1" a="1"/>
  <c r="X107" i="1" s="1"/>
  <c r="W107" i="1" l="1" a="1"/>
  <c r="W107" i="1" s="1"/>
  <c r="V108" i="1"/>
  <c r="M109" i="1"/>
  <c r="Y107" i="1" a="1"/>
  <c r="Y107" i="1" s="1"/>
  <c r="K108" i="1" l="1"/>
  <c r="V109" i="1"/>
  <c r="N109" i="1"/>
  <c r="O109" i="1" s="1"/>
  <c r="P109" i="1" s="1"/>
  <c r="Q109" i="1" s="1"/>
  <c r="R109" i="1" s="1"/>
  <c r="W108" i="1" a="1"/>
  <c r="W108" i="1" s="1"/>
  <c r="X108" i="1" a="1"/>
  <c r="X108" i="1" s="1"/>
  <c r="Y108" i="1" a="1"/>
  <c r="Y108" i="1" s="1"/>
  <c r="S109" i="1" l="1"/>
  <c r="X109" i="1" a="1"/>
  <c r="X109" i="1" s="1"/>
  <c r="V110" i="1" l="1"/>
  <c r="M111" i="1"/>
  <c r="Y109" i="1" a="1"/>
  <c r="Y109" i="1" s="1"/>
  <c r="W109" i="1" a="1"/>
  <c r="W109" i="1" s="1"/>
  <c r="K110" i="1" l="1"/>
  <c r="V111" i="1"/>
  <c r="N111" i="1"/>
  <c r="O111" i="1" s="1"/>
  <c r="P111" i="1" s="1"/>
  <c r="Q111" i="1" s="1"/>
  <c r="R111" i="1" s="1"/>
  <c r="X110" i="1" a="1"/>
  <c r="X110" i="1" s="1"/>
  <c r="W110" i="1" a="1"/>
  <c r="W110" i="1" s="1"/>
  <c r="Y110" i="1" a="1"/>
  <c r="Y110" i="1" s="1"/>
  <c r="S111" i="1" l="1"/>
  <c r="Y111" i="1" s="1" a="1"/>
  <c r="Y111" i="1" s="1"/>
  <c r="V112" i="1" l="1"/>
  <c r="M113" i="1"/>
  <c r="X111" i="1" a="1"/>
  <c r="X111" i="1" s="1"/>
  <c r="W111" i="1" a="1"/>
  <c r="W111" i="1" s="1"/>
  <c r="K112" i="1" l="1"/>
  <c r="V113" i="1"/>
  <c r="N113" i="1"/>
  <c r="O113" i="1" s="1"/>
  <c r="P113" i="1" s="1"/>
  <c r="Q113" i="1" s="1"/>
  <c r="R113" i="1" s="1"/>
  <c r="Y112" i="1" a="1"/>
  <c r="Y112" i="1" s="1"/>
  <c r="X112" i="1" a="1"/>
  <c r="X112" i="1" s="1"/>
  <c r="W112" i="1" a="1"/>
  <c r="W112" i="1" s="1"/>
  <c r="S113" i="1" l="1"/>
  <c r="W113" i="1" s="1" a="1"/>
  <c r="W113" i="1" s="1"/>
  <c r="V114" i="1" l="1"/>
  <c r="M115" i="1"/>
  <c r="Y113" i="1" a="1"/>
  <c r="Y113" i="1" s="1"/>
  <c r="X113" i="1" a="1"/>
  <c r="X113" i="1" s="1"/>
  <c r="K114" i="1" l="1"/>
  <c r="V115" i="1"/>
  <c r="N115" i="1"/>
  <c r="O115" i="1" s="1"/>
  <c r="P115" i="1" s="1"/>
  <c r="Q115" i="1" s="1"/>
  <c r="R115" i="1" s="1"/>
  <c r="Y114" i="1" a="1"/>
  <c r="Y114" i="1" s="1"/>
  <c r="X114" i="1" a="1"/>
  <c r="X114" i="1" s="1"/>
  <c r="W114" i="1" a="1"/>
  <c r="W114" i="1" s="1"/>
  <c r="S115" i="1" l="1"/>
  <c r="V116" i="1" l="1"/>
  <c r="M117" i="1"/>
  <c r="K116" i="1"/>
  <c r="X115" i="1" a="1"/>
  <c r="X115" i="1" s="1"/>
  <c r="W115" i="1" a="1"/>
  <c r="W115" i="1" s="1"/>
  <c r="Y115" i="1" a="1"/>
  <c r="Y115" i="1" s="1"/>
  <c r="V117" i="1" l="1"/>
  <c r="N117" i="1"/>
  <c r="O117" i="1" s="1"/>
  <c r="P117" i="1" s="1"/>
  <c r="Q117" i="1" s="1"/>
  <c r="R117" i="1" s="1"/>
  <c r="Y116" i="1" a="1"/>
  <c r="Y116" i="1" s="1"/>
  <c r="X116" i="1" a="1"/>
  <c r="X116" i="1" s="1"/>
  <c r="W116" i="1" a="1"/>
  <c r="W116" i="1" s="1"/>
  <c r="S117" i="1" l="1"/>
  <c r="X117" i="1" s="1" a="1"/>
  <c r="X117" i="1" s="1"/>
  <c r="W117" i="1" l="1" a="1"/>
  <c r="W117" i="1" s="1"/>
  <c r="Y117" i="1" a="1"/>
  <c r="Y117" i="1" s="1"/>
  <c r="V118" i="1"/>
  <c r="M119" i="1"/>
  <c r="K118" i="1"/>
  <c r="V119" i="1" l="1"/>
  <c r="N119" i="1"/>
  <c r="O119" i="1" s="1"/>
  <c r="P119" i="1" s="1"/>
  <c r="Q119" i="1" s="1"/>
  <c r="R119" i="1" s="1"/>
  <c r="X118" i="1" a="1"/>
  <c r="X118" i="1" s="1"/>
  <c r="W118" i="1" a="1"/>
  <c r="W118" i="1" s="1"/>
  <c r="Y118" i="1" a="1"/>
  <c r="Y118" i="1" s="1"/>
  <c r="S119" i="1" l="1"/>
  <c r="W119" i="1" s="1" a="1"/>
  <c r="W119" i="1" s="1"/>
  <c r="Y119" i="1" a="1"/>
  <c r="Y119" i="1" s="1"/>
  <c r="V120" i="1" l="1"/>
  <c r="M121" i="1"/>
  <c r="K120" i="1"/>
  <c r="X119" i="1" a="1"/>
  <c r="X119" i="1" s="1"/>
  <c r="V121" i="1" l="1"/>
  <c r="N121" i="1"/>
  <c r="O121" i="1" s="1"/>
  <c r="P121" i="1" s="1"/>
  <c r="Q121" i="1" s="1"/>
  <c r="R121" i="1" s="1"/>
  <c r="W120" i="1" a="1"/>
  <c r="W120" i="1" s="1"/>
  <c r="X120" i="1" a="1"/>
  <c r="X120" i="1" s="1"/>
  <c r="Y120" i="1" a="1"/>
  <c r="Y120" i="1" s="1"/>
  <c r="S121" i="1" l="1"/>
  <c r="V122" i="1" l="1"/>
  <c r="M123" i="1"/>
  <c r="K122" i="1"/>
  <c r="W121" i="1" a="1"/>
  <c r="W121" i="1" s="1"/>
  <c r="Y121" i="1" a="1"/>
  <c r="Y121" i="1" s="1"/>
  <c r="X121" i="1" a="1"/>
  <c r="X121" i="1" s="1"/>
  <c r="X122" i="1" l="1" a="1"/>
  <c r="X122" i="1" s="1"/>
  <c r="Y122" i="1" a="1"/>
  <c r="Y122" i="1" s="1"/>
  <c r="W122" i="1" a="1"/>
  <c r="W122" i="1" s="1"/>
  <c r="V123" i="1"/>
  <c r="N123" i="1"/>
  <c r="O123" i="1" s="1"/>
  <c r="P123" i="1" s="1"/>
  <c r="Q123" i="1" s="1"/>
  <c r="R123" i="1" s="1"/>
  <c r="S123" i="1" l="1"/>
  <c r="Y123" i="1" s="1" a="1"/>
  <c r="Y123" i="1" s="1"/>
  <c r="X123" i="1" l="1" a="1"/>
  <c r="X123" i="1" s="1"/>
  <c r="V124" i="1"/>
  <c r="M125" i="1"/>
  <c r="K124" i="1"/>
  <c r="W123" i="1" a="1"/>
  <c r="W123" i="1" s="1"/>
  <c r="V125" i="1" l="1"/>
  <c r="N125" i="1"/>
  <c r="O125" i="1" s="1"/>
  <c r="P125" i="1" s="1"/>
  <c r="Q125" i="1" s="1"/>
  <c r="R125" i="1" s="1"/>
  <c r="W124" i="1" a="1"/>
  <c r="W124" i="1" s="1"/>
  <c r="X124" i="1" a="1"/>
  <c r="X124" i="1" s="1"/>
  <c r="Y124" i="1" a="1"/>
  <c r="Y124" i="1" s="1"/>
  <c r="S125" i="1" l="1"/>
  <c r="W125" i="1" s="1" a="1"/>
  <c r="W125" i="1" s="1"/>
  <c r="Y125" i="1" l="1" a="1"/>
  <c r="Y125" i="1" s="1"/>
  <c r="X125" i="1" a="1"/>
  <c r="X125" i="1" s="1"/>
  <c r="V126" i="1"/>
  <c r="M127" i="1"/>
  <c r="K126" i="1"/>
  <c r="V127" i="1" l="1"/>
  <c r="N127" i="1"/>
  <c r="O127" i="1" s="1"/>
  <c r="P127" i="1" s="1"/>
  <c r="Q127" i="1" s="1"/>
  <c r="R127" i="1" s="1"/>
  <c r="Y126" i="1" a="1"/>
  <c r="Y126" i="1" s="1"/>
  <c r="W126" i="1" a="1"/>
  <c r="W126" i="1" s="1"/>
  <c r="X126" i="1" a="1"/>
  <c r="X126" i="1" s="1"/>
  <c r="S127" i="1" l="1"/>
  <c r="Y127" i="1" s="1" a="1"/>
  <c r="Y127" i="1" s="1"/>
  <c r="W127" i="1" l="1" a="1"/>
  <c r="W127" i="1" s="1"/>
  <c r="V128" i="1"/>
  <c r="M129" i="1"/>
  <c r="K128" i="1"/>
  <c r="X127" i="1" a="1"/>
  <c r="X127" i="1" s="1"/>
  <c r="V129" i="1" l="1"/>
  <c r="N129" i="1"/>
  <c r="O129" i="1" s="1"/>
  <c r="P129" i="1" s="1"/>
  <c r="Q129" i="1" s="1"/>
  <c r="R129" i="1" s="1"/>
  <c r="X128" i="1" a="1"/>
  <c r="X128" i="1" s="1"/>
  <c r="Y128" i="1" a="1"/>
  <c r="Y128" i="1" s="1"/>
  <c r="W128" i="1" a="1"/>
  <c r="W128" i="1" s="1"/>
  <c r="S129" i="1" l="1"/>
  <c r="Y129" i="1" s="1" a="1"/>
  <c r="Y129" i="1" s="1"/>
  <c r="W129" i="1" l="1" a="1"/>
  <c r="W129" i="1" s="1"/>
  <c r="V130" i="1"/>
  <c r="M131" i="1"/>
  <c r="K130" i="1"/>
  <c r="X129" i="1" a="1"/>
  <c r="X129" i="1" s="1"/>
  <c r="V131" i="1" l="1"/>
  <c r="N131" i="1"/>
  <c r="O131" i="1" s="1"/>
  <c r="P131" i="1" s="1"/>
  <c r="Q131" i="1" s="1"/>
  <c r="R131" i="1" s="1"/>
  <c r="W130" i="1" a="1"/>
  <c r="W130" i="1" s="1"/>
  <c r="X130" i="1" a="1"/>
  <c r="X130" i="1" s="1"/>
  <c r="Y130" i="1" a="1"/>
  <c r="Y130" i="1" s="1"/>
  <c r="S131" i="1" l="1"/>
  <c r="W131" i="1" s="1" a="1"/>
  <c r="W131" i="1" s="1"/>
  <c r="V132" i="1" l="1"/>
  <c r="M133" i="1"/>
  <c r="K132" i="1"/>
  <c r="X131" i="1" a="1"/>
  <c r="X131" i="1" s="1"/>
  <c r="Y131" i="1" a="1"/>
  <c r="Y131" i="1" s="1"/>
  <c r="V133" i="1" l="1"/>
  <c r="N133" i="1"/>
  <c r="O133" i="1" s="1"/>
  <c r="P133" i="1" s="1"/>
  <c r="Q133" i="1" s="1"/>
  <c r="R133" i="1" s="1"/>
  <c r="Y132" i="1" a="1"/>
  <c r="Y132" i="1" s="1"/>
  <c r="X132" i="1" a="1"/>
  <c r="X132" i="1" s="1"/>
  <c r="W132" i="1" a="1"/>
  <c r="W132" i="1" s="1"/>
  <c r="S133" i="1" l="1"/>
  <c r="W133" i="1" s="1" a="1"/>
  <c r="W133" i="1" s="1"/>
  <c r="Y133" i="1" l="1" a="1"/>
  <c r="Y133" i="1" s="1"/>
  <c r="V134" i="1"/>
  <c r="M135" i="1"/>
  <c r="K134" i="1"/>
  <c r="X133" i="1" a="1"/>
  <c r="X133" i="1" s="1"/>
  <c r="V135" i="1" l="1"/>
  <c r="N135" i="1"/>
  <c r="O135" i="1" s="1"/>
  <c r="P135" i="1" s="1"/>
  <c r="Q135" i="1" s="1"/>
  <c r="R135" i="1" s="1"/>
  <c r="X134" i="1" a="1"/>
  <c r="X134" i="1" s="1"/>
  <c r="W134" i="1" a="1"/>
  <c r="W134" i="1" s="1"/>
  <c r="Y134" i="1" a="1"/>
  <c r="Y134" i="1" s="1"/>
  <c r="S135" i="1" l="1"/>
  <c r="W135" i="1" s="1" a="1"/>
  <c r="W135" i="1" s="1"/>
  <c r="Y135" i="1" l="1" a="1"/>
  <c r="Y135" i="1" s="1"/>
  <c r="V136" i="1"/>
  <c r="M137" i="1"/>
  <c r="K136" i="1"/>
  <c r="X135" i="1" a="1"/>
  <c r="X135" i="1" s="1"/>
  <c r="X136" i="1" l="1" a="1"/>
  <c r="X136" i="1" s="1"/>
  <c r="W136" i="1" a="1"/>
  <c r="W136" i="1" s="1"/>
  <c r="Y136" i="1" a="1"/>
  <c r="Y136" i="1" s="1"/>
  <c r="V137" i="1"/>
  <c r="N137" i="1"/>
  <c r="O137" i="1" s="1"/>
  <c r="P137" i="1" s="1"/>
  <c r="Q137" i="1" s="1"/>
  <c r="R137" i="1" s="1"/>
  <c r="S137" i="1" l="1"/>
  <c r="Y137" i="1" s="1" a="1"/>
  <c r="Y137" i="1" s="1"/>
  <c r="W137" i="1" l="1" a="1"/>
  <c r="W137" i="1" s="1"/>
  <c r="X137" i="1" a="1"/>
  <c r="X137" i="1" s="1"/>
  <c r="V138" i="1"/>
  <c r="M139" i="1"/>
  <c r="K138" i="1"/>
  <c r="V139" i="1" l="1"/>
  <c r="N139" i="1"/>
  <c r="O139" i="1" s="1"/>
  <c r="P139" i="1" s="1"/>
  <c r="Q139" i="1" s="1"/>
  <c r="R139" i="1" s="1"/>
  <c r="W138" i="1" a="1"/>
  <c r="W138" i="1" s="1"/>
  <c r="Y138" i="1" a="1"/>
  <c r="Y138" i="1" s="1"/>
  <c r="X138" i="1" a="1"/>
  <c r="X138" i="1" s="1"/>
  <c r="S139" i="1" l="1"/>
  <c r="W139" i="1" s="1" a="1"/>
  <c r="W139" i="1" s="1"/>
  <c r="X139" i="1" l="1" a="1"/>
  <c r="X139" i="1" s="1"/>
  <c r="V140" i="1"/>
  <c r="M141" i="1"/>
  <c r="K140" i="1"/>
  <c r="Y139" i="1" a="1"/>
  <c r="Y139" i="1" s="1"/>
  <c r="V141" i="1" l="1"/>
  <c r="N141" i="1"/>
  <c r="O141" i="1" s="1"/>
  <c r="P141" i="1" s="1"/>
  <c r="Q141" i="1" s="1"/>
  <c r="R141" i="1" s="1"/>
  <c r="Y140" i="1" a="1"/>
  <c r="Y140" i="1" s="1"/>
  <c r="X140" i="1" a="1"/>
  <c r="X140" i="1" s="1"/>
  <c r="W140" i="1" a="1"/>
  <c r="W140" i="1" s="1"/>
  <c r="S141" i="1" l="1"/>
  <c r="V142" i="1" l="1"/>
  <c r="M143" i="1"/>
  <c r="K142" i="1"/>
  <c r="X141" i="1" a="1"/>
  <c r="X141" i="1" s="1"/>
  <c r="Y141" i="1" a="1"/>
  <c r="Y141" i="1" s="1"/>
  <c r="W141" i="1" a="1"/>
  <c r="W141" i="1" s="1"/>
  <c r="V143" i="1" l="1"/>
  <c r="N143" i="1"/>
  <c r="O143" i="1" s="1"/>
  <c r="P143" i="1" s="1"/>
  <c r="Q143" i="1" s="1"/>
  <c r="R143" i="1" s="1"/>
  <c r="Y142" i="1" a="1"/>
  <c r="Y142" i="1" s="1"/>
  <c r="W142" i="1" a="1"/>
  <c r="W142" i="1" s="1"/>
  <c r="X142" i="1" a="1"/>
  <c r="X142" i="1" s="1"/>
  <c r="S143" i="1" l="1"/>
  <c r="X143" i="1" s="1" a="1"/>
  <c r="X143" i="1" s="1"/>
  <c r="V144" i="1" l="1"/>
  <c r="M145" i="1"/>
  <c r="K144" i="1"/>
  <c r="W143" i="1" a="1"/>
  <c r="W143" i="1" s="1"/>
  <c r="Y143" i="1" a="1"/>
  <c r="Y143" i="1" s="1"/>
  <c r="V145" i="1" l="1"/>
  <c r="N145" i="1"/>
  <c r="O145" i="1" s="1"/>
  <c r="P145" i="1" s="1"/>
  <c r="Q145" i="1" s="1"/>
  <c r="R145" i="1" s="1"/>
  <c r="Y144" i="1" a="1"/>
  <c r="Y144" i="1" s="1"/>
  <c r="W144" i="1" a="1"/>
  <c r="W144" i="1" s="1"/>
  <c r="X144" i="1" a="1"/>
  <c r="X144" i="1" s="1"/>
  <c r="S145" i="1" l="1"/>
  <c r="V146" i="1" l="1"/>
  <c r="AC105" i="1"/>
  <c r="W145" i="1" a="1"/>
  <c r="W145" i="1" s="1"/>
  <c r="Y145" i="1" a="1"/>
  <c r="Y145" i="1" s="1"/>
  <c r="X145" i="1" a="1"/>
  <c r="X145" i="1" s="1"/>
  <c r="K146" i="1" l="1"/>
  <c r="AL105" i="1"/>
  <c r="AD105" i="1"/>
  <c r="AE105" i="1" s="1"/>
  <c r="AF105" i="1" s="1"/>
  <c r="AG105" i="1" s="1"/>
  <c r="AH105" i="1" s="1"/>
  <c r="AC103" i="1"/>
  <c r="X146" i="1" a="1"/>
  <c r="X146" i="1" s="1"/>
  <c r="W146" i="1" a="1"/>
  <c r="W146" i="1" s="1"/>
  <c r="Y146" i="1" a="1"/>
  <c r="Y146" i="1" s="1"/>
  <c r="AI105" i="1" l="1"/>
  <c r="AN105" i="1" s="1" a="1"/>
  <c r="AN105" i="1" s="1"/>
  <c r="H26" i="1"/>
  <c r="H25" i="1"/>
  <c r="H28" i="1"/>
  <c r="H29" i="1"/>
  <c r="H27" i="1"/>
  <c r="F27" i="1"/>
  <c r="F25" i="1"/>
  <c r="F26" i="1"/>
  <c r="F28" i="1"/>
  <c r="F29" i="1"/>
  <c r="G26" i="1"/>
  <c r="G25" i="1"/>
  <c r="G28" i="1"/>
  <c r="G29" i="1"/>
  <c r="G27" i="1"/>
  <c r="AT12" i="1"/>
  <c r="AL106" i="1" l="1"/>
  <c r="AC107" i="1"/>
  <c r="AM105" i="1" a="1"/>
  <c r="AM105" i="1" s="1"/>
  <c r="AO105" i="1" a="1"/>
  <c r="AO105" i="1" s="1"/>
  <c r="AA106" i="1" l="1"/>
  <c r="AL107" i="1"/>
  <c r="AD107" i="1"/>
  <c r="AE107" i="1" s="1"/>
  <c r="AF107" i="1" s="1"/>
  <c r="AG107" i="1" s="1"/>
  <c r="AH107" i="1" s="1"/>
  <c r="AO106" i="1" a="1"/>
  <c r="AO106" i="1" s="1"/>
  <c r="AN106" i="1" a="1"/>
  <c r="AN106" i="1" s="1"/>
  <c r="AM106" i="1" a="1"/>
  <c r="AM106" i="1" s="1"/>
  <c r="AI107" i="1" l="1"/>
  <c r="AM107" i="1" s="1" a="1"/>
  <c r="AM107" i="1" s="1"/>
  <c r="AO107" i="1" l="1" a="1"/>
  <c r="AO107" i="1" s="1"/>
  <c r="AL108" i="1"/>
  <c r="AC109" i="1"/>
  <c r="AN107" i="1" a="1"/>
  <c r="AN107" i="1" s="1"/>
  <c r="AL109" i="1" l="1"/>
  <c r="AD109" i="1"/>
  <c r="AE109" i="1" s="1"/>
  <c r="AF109" i="1" s="1"/>
  <c r="AG109" i="1" s="1"/>
  <c r="AH109" i="1" s="1"/>
  <c r="AO108" i="1" a="1"/>
  <c r="AO108" i="1" s="1"/>
  <c r="AN108" i="1" a="1"/>
  <c r="AN108" i="1" s="1"/>
  <c r="AM108" i="1" a="1"/>
  <c r="AM108" i="1" s="1"/>
  <c r="AA108" i="1"/>
  <c r="AI109" i="1" l="1"/>
  <c r="AN109" i="1" s="1" a="1"/>
  <c r="AN109" i="1" s="1"/>
  <c r="AM109" i="1" l="1" a="1"/>
  <c r="AM109" i="1" s="1"/>
  <c r="AL110" i="1"/>
  <c r="AC111" i="1"/>
  <c r="AO109" i="1" a="1"/>
  <c r="AO109" i="1" s="1"/>
  <c r="AA110" i="1" l="1"/>
  <c r="AL111" i="1"/>
  <c r="AD111" i="1"/>
  <c r="AE111" i="1" s="1"/>
  <c r="AF111" i="1" s="1"/>
  <c r="AG111" i="1" s="1"/>
  <c r="AH111" i="1" s="1"/>
  <c r="AM110" i="1" a="1"/>
  <c r="AM110" i="1" s="1"/>
  <c r="AO110" i="1" a="1"/>
  <c r="AO110" i="1" s="1"/>
  <c r="AN110" i="1" a="1"/>
  <c r="AN110" i="1" s="1"/>
  <c r="AI111" i="1" l="1"/>
  <c r="AN111" i="1" s="1" a="1"/>
  <c r="AN111" i="1" s="1"/>
  <c r="AO111" i="1" l="1" a="1"/>
  <c r="AO111" i="1" s="1"/>
  <c r="AL112" i="1"/>
  <c r="AC113" i="1"/>
  <c r="AM111" i="1" a="1"/>
  <c r="AM111" i="1" s="1"/>
  <c r="AA112" i="1" l="1"/>
  <c r="AL113" i="1"/>
  <c r="AD113" i="1"/>
  <c r="AE113" i="1" s="1"/>
  <c r="AF113" i="1" s="1"/>
  <c r="AG113" i="1" s="1"/>
  <c r="AH113" i="1" s="1"/>
  <c r="AO112" i="1" a="1"/>
  <c r="AO112" i="1" s="1"/>
  <c r="AM112" i="1" a="1"/>
  <c r="AM112" i="1" s="1"/>
  <c r="AN112" i="1" a="1"/>
  <c r="AN112" i="1" s="1"/>
  <c r="AI113" i="1" l="1"/>
  <c r="AL114" i="1" l="1"/>
  <c r="AC115" i="1"/>
  <c r="AM113" i="1" a="1"/>
  <c r="AM113" i="1" s="1"/>
  <c r="AO113" i="1" a="1"/>
  <c r="AO113" i="1" s="1"/>
  <c r="AN113" i="1" a="1"/>
  <c r="AN113" i="1" s="1"/>
  <c r="AA114" i="1" l="1"/>
  <c r="AL115" i="1"/>
  <c r="AD115" i="1"/>
  <c r="AE115" i="1" s="1"/>
  <c r="AF115" i="1" s="1"/>
  <c r="AG115" i="1" s="1"/>
  <c r="AH115" i="1" s="1"/>
  <c r="AM114" i="1" a="1"/>
  <c r="AM114" i="1" s="1"/>
  <c r="AN114" i="1" a="1"/>
  <c r="AN114" i="1" s="1"/>
  <c r="AO114" i="1" a="1"/>
  <c r="AO114" i="1" s="1"/>
  <c r="AI115" i="1" l="1"/>
  <c r="AN115" i="1" s="1" a="1"/>
  <c r="AN115" i="1" s="1"/>
  <c r="AL116" i="1" l="1"/>
  <c r="AC117" i="1"/>
  <c r="AA116" i="1"/>
  <c r="AM115" i="1" a="1"/>
  <c r="AM115" i="1" s="1"/>
  <c r="AO115" i="1" a="1"/>
  <c r="AO115" i="1" s="1"/>
  <c r="AL117" i="1" l="1"/>
  <c r="AD117" i="1"/>
  <c r="AE117" i="1" s="1"/>
  <c r="AF117" i="1" s="1"/>
  <c r="AG117" i="1" s="1"/>
  <c r="AH117" i="1" s="1"/>
  <c r="AO116" i="1" a="1"/>
  <c r="AO116" i="1" s="1"/>
  <c r="AN116" i="1" a="1"/>
  <c r="AN116" i="1" s="1"/>
  <c r="AM116" i="1" a="1"/>
  <c r="AM116" i="1" s="1"/>
  <c r="AI117" i="1" l="1"/>
  <c r="AM117" i="1" s="1" a="1"/>
  <c r="AM117" i="1" s="1"/>
  <c r="AN117" i="1" l="1" a="1"/>
  <c r="AN117" i="1" s="1"/>
  <c r="AO117" i="1" a="1"/>
  <c r="AO117" i="1" s="1"/>
  <c r="AL118" i="1"/>
  <c r="AC119" i="1"/>
  <c r="AA118" i="1"/>
  <c r="AL119" i="1" l="1"/>
  <c r="AD119" i="1"/>
  <c r="AE119" i="1" s="1"/>
  <c r="AF119" i="1" s="1"/>
  <c r="AG119" i="1" s="1"/>
  <c r="AH119" i="1" s="1"/>
  <c r="AO118" i="1" a="1"/>
  <c r="AO118" i="1" s="1"/>
  <c r="AM118" i="1" a="1"/>
  <c r="AM118" i="1" s="1"/>
  <c r="AN118" i="1" a="1"/>
  <c r="AN118" i="1" s="1"/>
  <c r="AI119" i="1" l="1"/>
  <c r="AN119" i="1" s="1" a="1"/>
  <c r="AN119" i="1" s="1"/>
  <c r="AM119" i="1" l="1" a="1"/>
  <c r="AM119" i="1" s="1"/>
  <c r="AO119" i="1" a="1"/>
  <c r="AO119" i="1" s="1"/>
  <c r="AL120" i="1"/>
  <c r="AC121" i="1"/>
  <c r="AA120" i="1"/>
  <c r="AL121" i="1" l="1"/>
  <c r="AD121" i="1"/>
  <c r="AE121" i="1" s="1"/>
  <c r="AF121" i="1" s="1"/>
  <c r="AG121" i="1" s="1"/>
  <c r="AH121" i="1" s="1"/>
  <c r="AO120" i="1" a="1"/>
  <c r="AO120" i="1" s="1"/>
  <c r="AN120" i="1" a="1"/>
  <c r="AN120" i="1" s="1"/>
  <c r="AM120" i="1" a="1"/>
  <c r="AM120" i="1" s="1"/>
  <c r="AI121" i="1" l="1"/>
  <c r="AO121" i="1" s="1" a="1"/>
  <c r="AO121" i="1" s="1"/>
  <c r="AM121" i="1" l="1" a="1"/>
  <c r="AM121" i="1" s="1"/>
  <c r="AL122" i="1"/>
  <c r="AC123" i="1"/>
  <c r="AA122" i="1"/>
  <c r="AN121" i="1" a="1"/>
  <c r="AN121" i="1" s="1"/>
  <c r="AL123" i="1" l="1"/>
  <c r="AD123" i="1"/>
  <c r="AE123" i="1" s="1"/>
  <c r="AF123" i="1" s="1"/>
  <c r="AG123" i="1" s="1"/>
  <c r="AH123" i="1" s="1"/>
  <c r="AO122" i="1" a="1"/>
  <c r="AO122" i="1" s="1"/>
  <c r="AN122" i="1" a="1"/>
  <c r="AN122" i="1" s="1"/>
  <c r="AM122" i="1" a="1"/>
  <c r="AM122" i="1" s="1"/>
  <c r="AI123" i="1" l="1"/>
  <c r="AO123" i="1" a="1"/>
  <c r="AO123" i="1" s="1"/>
  <c r="AM123" i="1" a="1"/>
  <c r="AM123" i="1" s="1"/>
  <c r="AL124" i="1" l="1"/>
  <c r="AC125" i="1"/>
  <c r="AA124" i="1"/>
  <c r="AN123" i="1" a="1"/>
  <c r="AN123" i="1" s="1"/>
  <c r="AL125" i="1" l="1"/>
  <c r="AD125" i="1"/>
  <c r="AE125" i="1" s="1"/>
  <c r="AF125" i="1" s="1"/>
  <c r="AG125" i="1" s="1"/>
  <c r="AH125" i="1" s="1"/>
  <c r="AM124" i="1" a="1"/>
  <c r="AM124" i="1" s="1"/>
  <c r="AO124" i="1" a="1"/>
  <c r="AO124" i="1" s="1"/>
  <c r="AN124" i="1" a="1"/>
  <c r="AN124" i="1" s="1"/>
  <c r="AI125" i="1" l="1"/>
  <c r="AL126" i="1" l="1"/>
  <c r="AC127" i="1"/>
  <c r="AA126" i="1"/>
  <c r="AO125" i="1" a="1"/>
  <c r="AO125" i="1" s="1"/>
  <c r="AN125" i="1" a="1"/>
  <c r="AN125" i="1" s="1"/>
  <c r="AM125" i="1" a="1"/>
  <c r="AM125" i="1" s="1"/>
  <c r="AL127" i="1" l="1"/>
  <c r="AD127" i="1"/>
  <c r="AE127" i="1" s="1"/>
  <c r="AF127" i="1" s="1"/>
  <c r="AG127" i="1" s="1"/>
  <c r="AH127" i="1" s="1"/>
  <c r="AO126" i="1" a="1"/>
  <c r="AO126" i="1" s="1"/>
  <c r="AM126" i="1" a="1"/>
  <c r="AM126" i="1" s="1"/>
  <c r="AN126" i="1" a="1"/>
  <c r="AN126" i="1" s="1"/>
  <c r="AI127" i="1" l="1"/>
  <c r="AN127" i="1" s="1" a="1"/>
  <c r="AN127" i="1" s="1"/>
  <c r="AL128" i="1" l="1"/>
  <c r="AC129" i="1"/>
  <c r="AA128" i="1"/>
  <c r="AM127" i="1" a="1"/>
  <c r="AM127" i="1" s="1"/>
  <c r="AO127" i="1" a="1"/>
  <c r="AO127" i="1" s="1"/>
  <c r="AL129" i="1" l="1"/>
  <c r="AD129" i="1"/>
  <c r="AE129" i="1" s="1"/>
  <c r="AF129" i="1" s="1"/>
  <c r="AG129" i="1" s="1"/>
  <c r="AH129" i="1" s="1"/>
  <c r="AO128" i="1" a="1"/>
  <c r="AO128" i="1" s="1"/>
  <c r="AM128" i="1" a="1"/>
  <c r="AM128" i="1" s="1"/>
  <c r="AN128" i="1" a="1"/>
  <c r="AN128" i="1" s="1"/>
  <c r="AI129" i="1" l="1"/>
  <c r="AL130" i="1" l="1"/>
  <c r="AC131" i="1"/>
  <c r="AA130" i="1"/>
  <c r="AO129" i="1" a="1"/>
  <c r="AO129" i="1" s="1"/>
  <c r="AM129" i="1" a="1"/>
  <c r="AM129" i="1" s="1"/>
  <c r="AN129" i="1" a="1"/>
  <c r="AN129" i="1" s="1"/>
  <c r="AL131" i="1" l="1"/>
  <c r="AD131" i="1"/>
  <c r="AE131" i="1" s="1"/>
  <c r="AF131" i="1" s="1"/>
  <c r="AG131" i="1" s="1"/>
  <c r="AH131" i="1" s="1"/>
  <c r="AN130" i="1" a="1"/>
  <c r="AN130" i="1" s="1"/>
  <c r="AO130" i="1" a="1"/>
  <c r="AO130" i="1" s="1"/>
  <c r="AM130" i="1" a="1"/>
  <c r="AM130" i="1" s="1"/>
  <c r="AI131" i="1" l="1"/>
  <c r="AN131" i="1" s="1" a="1"/>
  <c r="AN131" i="1" s="1"/>
  <c r="AM131" i="1" l="1" a="1"/>
  <c r="AM131" i="1" s="1"/>
  <c r="AO131" i="1" a="1"/>
  <c r="AO131" i="1" s="1"/>
  <c r="AL132" i="1"/>
  <c r="AC133" i="1"/>
  <c r="AA132" i="1"/>
  <c r="AL133" i="1" l="1"/>
  <c r="AD133" i="1"/>
  <c r="AE133" i="1" s="1"/>
  <c r="AF133" i="1" s="1"/>
  <c r="AG133" i="1" s="1"/>
  <c r="AH133" i="1" s="1"/>
  <c r="AN132" i="1" a="1"/>
  <c r="AN132" i="1" s="1"/>
  <c r="AO132" i="1" a="1"/>
  <c r="AO132" i="1" s="1"/>
  <c r="AM132" i="1" a="1"/>
  <c r="AM132" i="1" s="1"/>
  <c r="AI133" i="1" l="1"/>
  <c r="AM133" i="1" s="1" a="1"/>
  <c r="AM133" i="1" s="1"/>
  <c r="AO133" i="1" a="1"/>
  <c r="AO133" i="1" s="1"/>
  <c r="AL134" i="1" l="1"/>
  <c r="AC135" i="1"/>
  <c r="AA134" i="1"/>
  <c r="AN133" i="1" a="1"/>
  <c r="AN133" i="1" s="1"/>
  <c r="AL135" i="1" l="1"/>
  <c r="AD135" i="1"/>
  <c r="AE135" i="1" s="1"/>
  <c r="AF135" i="1" s="1"/>
  <c r="AG135" i="1" s="1"/>
  <c r="AH135" i="1" s="1"/>
  <c r="AO134" i="1" a="1"/>
  <c r="AO134" i="1" s="1"/>
  <c r="AN134" i="1" a="1"/>
  <c r="AN134" i="1" s="1"/>
  <c r="AM134" i="1" a="1"/>
  <c r="AM134" i="1" s="1"/>
  <c r="AI135" i="1" l="1"/>
  <c r="AL136" i="1" l="1"/>
  <c r="AC137" i="1"/>
  <c r="AA136" i="1"/>
  <c r="AN135" i="1" a="1"/>
  <c r="AN135" i="1" s="1"/>
  <c r="AM135" i="1" a="1"/>
  <c r="AM135" i="1" s="1"/>
  <c r="AO135" i="1" a="1"/>
  <c r="AO135" i="1" s="1"/>
  <c r="AL137" i="1" l="1"/>
  <c r="AD137" i="1"/>
  <c r="AE137" i="1" s="1"/>
  <c r="AF137" i="1" s="1"/>
  <c r="AG137" i="1" s="1"/>
  <c r="AH137" i="1" s="1"/>
  <c r="AN136" i="1" a="1"/>
  <c r="AN136" i="1" s="1"/>
  <c r="AM136" i="1" a="1"/>
  <c r="AM136" i="1" s="1"/>
  <c r="AO136" i="1" a="1"/>
  <c r="AO136" i="1" s="1"/>
  <c r="AI137" i="1" l="1"/>
  <c r="AN137" i="1" s="1" a="1"/>
  <c r="AN137" i="1" s="1"/>
  <c r="AA138" i="1" l="1"/>
  <c r="AM137" i="1" a="1"/>
  <c r="AM137" i="1" s="1"/>
  <c r="AO137" i="1" a="1"/>
  <c r="AO137" i="1" s="1"/>
  <c r="AL138" i="1"/>
  <c r="AC139" i="1"/>
  <c r="AL139" i="1" l="1"/>
  <c r="AD139" i="1"/>
  <c r="AE139" i="1" s="1"/>
  <c r="AF139" i="1" s="1"/>
  <c r="AG139" i="1" s="1"/>
  <c r="AH139" i="1" s="1"/>
  <c r="AM138" i="1" a="1"/>
  <c r="AM138" i="1" s="1"/>
  <c r="AN138" i="1" a="1"/>
  <c r="AN138" i="1" s="1"/>
  <c r="AO138" i="1" a="1"/>
  <c r="AO138" i="1" s="1"/>
  <c r="AI139" i="1" l="1"/>
  <c r="AA140" i="1" s="1"/>
  <c r="AO139" i="1" l="1" a="1"/>
  <c r="AO139" i="1" s="1"/>
  <c r="AN139" i="1" a="1"/>
  <c r="AN139" i="1" s="1"/>
  <c r="AM139" i="1" a="1"/>
  <c r="AM139" i="1" s="1"/>
  <c r="AL140" i="1"/>
  <c r="AC141" i="1"/>
  <c r="AL141" i="1" l="1"/>
  <c r="AD141" i="1"/>
  <c r="AE141" i="1" s="1"/>
  <c r="AF141" i="1" s="1"/>
  <c r="AG141" i="1" s="1"/>
  <c r="AH141" i="1" s="1"/>
  <c r="AM140" i="1" a="1"/>
  <c r="AM140" i="1" s="1"/>
  <c r="AN140" i="1" a="1"/>
  <c r="AN140" i="1" s="1"/>
  <c r="AO140" i="1" a="1"/>
  <c r="AO140" i="1" s="1"/>
  <c r="AI141" i="1" l="1"/>
  <c r="AA142" i="1" s="1"/>
  <c r="AM141" i="1" l="1" a="1"/>
  <c r="AM141" i="1" s="1"/>
  <c r="AN141" i="1" a="1"/>
  <c r="AN141" i="1" s="1"/>
  <c r="AO141" i="1" a="1"/>
  <c r="AO141" i="1" s="1"/>
  <c r="AL142" i="1"/>
  <c r="AC143" i="1"/>
  <c r="AL143" i="1" l="1"/>
  <c r="AD143" i="1"/>
  <c r="AE143" i="1" s="1"/>
  <c r="AF143" i="1" s="1"/>
  <c r="AG143" i="1" s="1"/>
  <c r="AH143" i="1" s="1"/>
  <c r="AO142" i="1" a="1"/>
  <c r="AO142" i="1" s="1"/>
  <c r="AN142" i="1" a="1"/>
  <c r="AN142" i="1" s="1"/>
  <c r="AM142" i="1" a="1"/>
  <c r="AM142" i="1" s="1"/>
  <c r="AI143" i="1" l="1"/>
  <c r="AA144" i="1" s="1"/>
  <c r="AO143" i="1" l="1" a="1"/>
  <c r="AO143" i="1" s="1"/>
  <c r="AN143" i="1" a="1"/>
  <c r="AN143" i="1" s="1"/>
  <c r="AM143" i="1" a="1"/>
  <c r="AM143" i="1" s="1"/>
  <c r="AL144" i="1"/>
  <c r="AC145" i="1"/>
  <c r="AL145" i="1" l="1"/>
  <c r="AD145" i="1"/>
  <c r="AE145" i="1" s="1"/>
  <c r="AF145" i="1" s="1"/>
  <c r="AG145" i="1" s="1"/>
  <c r="AH145" i="1" s="1"/>
  <c r="AM144" i="1" a="1"/>
  <c r="AM144" i="1" s="1"/>
  <c r="AO144" i="1" a="1"/>
  <c r="AO144" i="1" s="1"/>
  <c r="AN144" i="1" a="1"/>
  <c r="AN144" i="1" s="1"/>
  <c r="AI145" i="1" l="1"/>
  <c r="AN145" i="1" s="1" a="1"/>
  <c r="AN145" i="1" s="1"/>
  <c r="AO145" i="1" l="1" a="1"/>
  <c r="AO145" i="1" s="1"/>
  <c r="AM145" i="1" a="1"/>
  <c r="AM145" i="1" s="1"/>
  <c r="AG3" i="1"/>
  <c r="AL146" i="1"/>
  <c r="M155" i="1"/>
  <c r="AA146" i="1" l="1"/>
  <c r="V155" i="1"/>
  <c r="M153" i="1"/>
  <c r="N155" i="1"/>
  <c r="O155" i="1" s="1"/>
  <c r="P155" i="1" s="1"/>
  <c r="Q155" i="1" s="1"/>
  <c r="R155" i="1" s="1"/>
  <c r="AO146" i="1" a="1"/>
  <c r="AO146" i="1" s="1"/>
  <c r="AM146" i="1" a="1"/>
  <c r="AM146" i="1" s="1"/>
  <c r="AN146" i="1" a="1"/>
  <c r="AN146" i="1" s="1"/>
  <c r="G34" i="1" l="1"/>
  <c r="F32" i="1"/>
  <c r="F33" i="1"/>
  <c r="F30" i="1"/>
  <c r="F34" i="1"/>
  <c r="F31" i="1"/>
  <c r="AT13" i="1"/>
  <c r="G31" i="1"/>
  <c r="G32" i="1"/>
  <c r="G30" i="1"/>
  <c r="G33" i="1"/>
  <c r="H31" i="1"/>
  <c r="H34" i="1"/>
  <c r="H33" i="1"/>
  <c r="H30" i="1"/>
  <c r="H32" i="1"/>
  <c r="S155" i="1"/>
  <c r="X155" i="1" l="1" a="1"/>
  <c r="X155" i="1" s="1"/>
  <c r="W155" i="1" a="1"/>
  <c r="W155" i="1" s="1"/>
  <c r="K156" i="1"/>
  <c r="Y155" i="1" a="1"/>
  <c r="Y155" i="1" s="1"/>
  <c r="V156" i="1"/>
  <c r="M157" i="1"/>
  <c r="V157" i="1" l="1"/>
  <c r="N157" i="1"/>
  <c r="O157" i="1" s="1"/>
  <c r="P157" i="1" s="1"/>
  <c r="Q157" i="1" s="1"/>
  <c r="R157" i="1" s="1"/>
  <c r="X156" i="1" a="1"/>
  <c r="X156" i="1" s="1"/>
  <c r="Y156" i="1" a="1"/>
  <c r="Y156" i="1" s="1"/>
  <c r="W156" i="1" a="1"/>
  <c r="W156" i="1" s="1"/>
  <c r="S157" i="1" l="1"/>
  <c r="Y157" i="1" l="1" a="1"/>
  <c r="Y157" i="1" s="1"/>
  <c r="X157" i="1" a="1"/>
  <c r="X157" i="1" s="1"/>
  <c r="K158" i="1"/>
  <c r="W157" i="1" a="1"/>
  <c r="W157" i="1" s="1"/>
  <c r="V158" i="1"/>
  <c r="M159" i="1"/>
  <c r="V159" i="1" l="1"/>
  <c r="N159" i="1"/>
  <c r="O159" i="1" s="1"/>
  <c r="P159" i="1" s="1"/>
  <c r="Q159" i="1" s="1"/>
  <c r="R159" i="1" s="1"/>
  <c r="X158" i="1" a="1"/>
  <c r="X158" i="1" s="1"/>
  <c r="Y158" i="1" a="1"/>
  <c r="Y158" i="1" s="1"/>
  <c r="W158" i="1" a="1"/>
  <c r="W158" i="1" s="1"/>
  <c r="S159" i="1" l="1"/>
  <c r="W159" i="1" l="1" a="1"/>
  <c r="W159" i="1" s="1"/>
  <c r="X159" i="1" a="1"/>
  <c r="X159" i="1" s="1"/>
  <c r="Y159" i="1" a="1"/>
  <c r="Y159" i="1" s="1"/>
  <c r="V160" i="1"/>
  <c r="M161" i="1"/>
  <c r="K160" i="1" l="1"/>
  <c r="V161" i="1"/>
  <c r="N161" i="1"/>
  <c r="O161" i="1" s="1"/>
  <c r="P161" i="1" s="1"/>
  <c r="Q161" i="1" s="1"/>
  <c r="R161" i="1" s="1"/>
  <c r="Y160" i="1" a="1"/>
  <c r="Y160" i="1" s="1"/>
  <c r="X160" i="1" a="1"/>
  <c r="X160" i="1" s="1"/>
  <c r="W160" i="1" a="1"/>
  <c r="W160" i="1" s="1"/>
  <c r="S161" i="1" l="1"/>
  <c r="Y161" i="1" s="1" a="1"/>
  <c r="Y161" i="1" s="1"/>
  <c r="X161" i="1" l="1" a="1"/>
  <c r="X161" i="1" s="1"/>
  <c r="V162" i="1"/>
  <c r="M163" i="1"/>
  <c r="W161" i="1" a="1"/>
  <c r="W161" i="1" s="1"/>
  <c r="K162" i="1" l="1"/>
  <c r="X162" i="1" a="1"/>
  <c r="X162" i="1" s="1"/>
  <c r="Y162" i="1" a="1"/>
  <c r="Y162" i="1" s="1"/>
  <c r="W162" i="1" a="1"/>
  <c r="W162" i="1" s="1"/>
  <c r="N163" i="1"/>
  <c r="O163" i="1" s="1"/>
  <c r="P163" i="1" s="1"/>
  <c r="Q163" i="1" s="1"/>
  <c r="R163" i="1" s="1"/>
  <c r="V163" i="1"/>
  <c r="S163" i="1" l="1"/>
  <c r="X163" i="1" s="1" a="1"/>
  <c r="X163" i="1" s="1"/>
  <c r="V164" i="1" l="1"/>
  <c r="M165" i="1"/>
  <c r="Y163" i="1" a="1"/>
  <c r="Y163" i="1" s="1"/>
  <c r="K164" i="1"/>
  <c r="W163" i="1" a="1"/>
  <c r="W163" i="1" s="1"/>
  <c r="N165" i="1" l="1"/>
  <c r="O165" i="1" s="1"/>
  <c r="P165" i="1" s="1"/>
  <c r="Q165" i="1" s="1"/>
  <c r="R165" i="1" s="1"/>
  <c r="V165" i="1"/>
  <c r="X164" i="1" a="1"/>
  <c r="X164" i="1" s="1"/>
  <c r="W164" i="1" a="1"/>
  <c r="W164" i="1" s="1"/>
  <c r="Y164" i="1" a="1"/>
  <c r="Y164" i="1" s="1"/>
  <c r="S165" i="1" l="1"/>
  <c r="V166" i="1" l="1"/>
  <c r="M167" i="1"/>
  <c r="K166" i="1"/>
  <c r="W165" i="1" a="1"/>
  <c r="W165" i="1" s="1"/>
  <c r="Y165" i="1" a="1"/>
  <c r="Y165" i="1" s="1"/>
  <c r="X165" i="1" a="1"/>
  <c r="X165" i="1" s="1"/>
  <c r="V167" i="1" l="1"/>
  <c r="N167" i="1"/>
  <c r="O167" i="1" s="1"/>
  <c r="P167" i="1" s="1"/>
  <c r="Q167" i="1" s="1"/>
  <c r="R167" i="1" s="1"/>
  <c r="Y166" i="1" a="1"/>
  <c r="Y166" i="1" s="1"/>
  <c r="W166" i="1" a="1"/>
  <c r="W166" i="1" s="1"/>
  <c r="X166" i="1" a="1"/>
  <c r="X166" i="1" s="1"/>
  <c r="S167" i="1" l="1"/>
  <c r="V168" i="1" l="1"/>
  <c r="M169" i="1"/>
  <c r="K168" i="1"/>
  <c r="W167" i="1" a="1"/>
  <c r="W167" i="1" s="1"/>
  <c r="Y167" i="1" a="1"/>
  <c r="Y167" i="1" s="1"/>
  <c r="X167" i="1" a="1"/>
  <c r="X167" i="1" s="1"/>
  <c r="V169" i="1" l="1"/>
  <c r="N169" i="1"/>
  <c r="O169" i="1" s="1"/>
  <c r="P169" i="1" s="1"/>
  <c r="Q169" i="1" s="1"/>
  <c r="R169" i="1" s="1"/>
  <c r="X168" i="1" a="1"/>
  <c r="X168" i="1" s="1"/>
  <c r="W168" i="1" a="1"/>
  <c r="W168" i="1" s="1"/>
  <c r="Y168" i="1" a="1"/>
  <c r="Y168" i="1" s="1"/>
  <c r="S169" i="1" l="1"/>
  <c r="V170" i="1" l="1"/>
  <c r="M171" i="1"/>
  <c r="Y169" i="1" a="1"/>
  <c r="Y169" i="1" s="1"/>
  <c r="K170" i="1"/>
  <c r="W169" i="1" a="1"/>
  <c r="W169" i="1" s="1"/>
  <c r="X169" i="1" a="1"/>
  <c r="X169" i="1" s="1"/>
  <c r="V171" i="1" l="1"/>
  <c r="N171" i="1"/>
  <c r="O171" i="1" s="1"/>
  <c r="P171" i="1" s="1"/>
  <c r="Q171" i="1" s="1"/>
  <c r="R171" i="1" s="1"/>
  <c r="X170" i="1" a="1"/>
  <c r="X170" i="1" s="1"/>
  <c r="W170" i="1" a="1"/>
  <c r="W170" i="1" s="1"/>
  <c r="Y170" i="1" a="1"/>
  <c r="Y170" i="1" s="1"/>
  <c r="S171" i="1" l="1"/>
  <c r="W171" i="1" s="1" a="1"/>
  <c r="W171" i="1" s="1"/>
  <c r="V172" i="1" l="1"/>
  <c r="M173" i="1"/>
  <c r="K172" i="1"/>
  <c r="X171" i="1" a="1"/>
  <c r="X171" i="1" s="1"/>
  <c r="Y171" i="1" a="1"/>
  <c r="Y171" i="1" s="1"/>
  <c r="N173" i="1" l="1"/>
  <c r="O173" i="1" s="1"/>
  <c r="P173" i="1" s="1"/>
  <c r="Q173" i="1" s="1"/>
  <c r="R173" i="1" s="1"/>
  <c r="V173" i="1"/>
  <c r="X172" i="1" a="1"/>
  <c r="X172" i="1" s="1"/>
  <c r="Y172" i="1" a="1"/>
  <c r="Y172" i="1" s="1"/>
  <c r="W172" i="1" a="1"/>
  <c r="W172" i="1" s="1"/>
  <c r="S173" i="1" l="1"/>
  <c r="X173" i="1" s="1" a="1"/>
  <c r="X173" i="1" s="1"/>
  <c r="W173" i="1" l="1" a="1"/>
  <c r="W173" i="1" s="1"/>
  <c r="V174" i="1"/>
  <c r="M175" i="1"/>
  <c r="Y173" i="1" a="1"/>
  <c r="Y173" i="1" s="1"/>
  <c r="K174" i="1"/>
  <c r="W174" i="1" l="1" a="1"/>
  <c r="W174" i="1" s="1"/>
  <c r="X174" i="1" a="1"/>
  <c r="X174" i="1" s="1"/>
  <c r="Y174" i="1" a="1"/>
  <c r="Y174" i="1" s="1"/>
  <c r="V175" i="1"/>
  <c r="N175" i="1"/>
  <c r="O175" i="1" s="1"/>
  <c r="P175" i="1" s="1"/>
  <c r="Q175" i="1" s="1"/>
  <c r="R175" i="1" s="1"/>
  <c r="S175" i="1" l="1"/>
  <c r="X175" i="1" s="1" a="1"/>
  <c r="X175" i="1" s="1"/>
  <c r="M177" i="1" l="1"/>
  <c r="V176" i="1"/>
  <c r="Y175" i="1" a="1"/>
  <c r="Y175" i="1" s="1"/>
  <c r="W175" i="1" a="1"/>
  <c r="W175" i="1" s="1"/>
  <c r="K176" i="1"/>
  <c r="Y176" i="1" l="1" a="1"/>
  <c r="Y176" i="1" s="1"/>
  <c r="W176" i="1" a="1"/>
  <c r="W176" i="1" s="1"/>
  <c r="X176" i="1" a="1"/>
  <c r="X176" i="1" s="1"/>
  <c r="V177" i="1"/>
  <c r="N177" i="1"/>
  <c r="O177" i="1" s="1"/>
  <c r="P177" i="1" s="1"/>
  <c r="Q177" i="1" s="1"/>
  <c r="R177" i="1" s="1"/>
  <c r="S177" i="1" l="1"/>
  <c r="X177" i="1" s="1" a="1"/>
  <c r="X177" i="1" s="1"/>
  <c r="V178" i="1" l="1"/>
  <c r="M179" i="1"/>
  <c r="K178" i="1"/>
  <c r="W177" i="1" a="1"/>
  <c r="W177" i="1" s="1"/>
  <c r="Y177" i="1" a="1"/>
  <c r="Y177" i="1" s="1"/>
  <c r="V179" i="1" l="1"/>
  <c r="N179" i="1"/>
  <c r="O179" i="1" s="1"/>
  <c r="P179" i="1" s="1"/>
  <c r="Q179" i="1" s="1"/>
  <c r="R179" i="1" s="1"/>
  <c r="Y178" i="1" a="1"/>
  <c r="Y178" i="1" s="1"/>
  <c r="W178" i="1" a="1"/>
  <c r="W178" i="1" s="1"/>
  <c r="X178" i="1" a="1"/>
  <c r="X178" i="1" s="1"/>
  <c r="S179" i="1" l="1"/>
  <c r="X179" i="1" s="1" a="1"/>
  <c r="X179" i="1" s="1"/>
  <c r="W179" i="1" l="1" a="1"/>
  <c r="W179" i="1" s="1"/>
  <c r="V180" i="1"/>
  <c r="M181" i="1"/>
  <c r="K180" i="1"/>
  <c r="Y179" i="1" a="1"/>
  <c r="Y179" i="1" s="1"/>
  <c r="V181" i="1" l="1"/>
  <c r="N181" i="1"/>
  <c r="O181" i="1" s="1"/>
  <c r="P181" i="1" s="1"/>
  <c r="Q181" i="1" s="1"/>
  <c r="R181" i="1" s="1"/>
  <c r="Y180" i="1" a="1"/>
  <c r="Y180" i="1" s="1"/>
  <c r="X180" i="1" a="1"/>
  <c r="X180" i="1" s="1"/>
  <c r="W180" i="1" a="1"/>
  <c r="W180" i="1" s="1"/>
  <c r="S181" i="1" l="1"/>
  <c r="X181" i="1" s="1" a="1"/>
  <c r="X181" i="1" s="1"/>
  <c r="V182" i="1" l="1"/>
  <c r="M183" i="1"/>
  <c r="W181" i="1" a="1"/>
  <c r="W181" i="1" s="1"/>
  <c r="K182" i="1"/>
  <c r="Y181" i="1" a="1"/>
  <c r="Y181" i="1" s="1"/>
  <c r="V183" i="1" l="1"/>
  <c r="N183" i="1"/>
  <c r="O183" i="1" s="1"/>
  <c r="P183" i="1" s="1"/>
  <c r="Q183" i="1" s="1"/>
  <c r="R183" i="1" s="1"/>
  <c r="W182" i="1" a="1"/>
  <c r="W182" i="1" s="1"/>
  <c r="Y182" i="1" a="1"/>
  <c r="Y182" i="1" s="1"/>
  <c r="X182" i="1" a="1"/>
  <c r="X182" i="1" s="1"/>
  <c r="S183" i="1" l="1"/>
  <c r="X183" i="1" s="1" a="1"/>
  <c r="X183" i="1" s="1"/>
  <c r="V184" i="1" l="1"/>
  <c r="M185" i="1"/>
  <c r="K184" i="1"/>
  <c r="Y183" i="1" a="1"/>
  <c r="Y183" i="1" s="1"/>
  <c r="W183" i="1" a="1"/>
  <c r="W183" i="1" s="1"/>
  <c r="N185" i="1" l="1"/>
  <c r="O185" i="1" s="1"/>
  <c r="P185" i="1" s="1"/>
  <c r="Q185" i="1" s="1"/>
  <c r="R185" i="1" s="1"/>
  <c r="V185" i="1"/>
  <c r="X184" i="1" a="1"/>
  <c r="X184" i="1" s="1"/>
  <c r="Y184" i="1" a="1"/>
  <c r="Y184" i="1" s="1"/>
  <c r="W184" i="1" a="1"/>
  <c r="W184" i="1" s="1"/>
  <c r="S185" i="1" l="1"/>
  <c r="X185" i="1" s="1" a="1"/>
  <c r="X185" i="1" s="1"/>
  <c r="V186" i="1" l="1"/>
  <c r="M187" i="1"/>
  <c r="Y185" i="1" a="1"/>
  <c r="Y185" i="1" s="1"/>
  <c r="K186" i="1"/>
  <c r="W185" i="1" a="1"/>
  <c r="W185" i="1" s="1"/>
  <c r="W186" i="1" l="1" a="1"/>
  <c r="W186" i="1" s="1"/>
  <c r="Y186" i="1" a="1"/>
  <c r="Y186" i="1" s="1"/>
  <c r="X186" i="1" a="1"/>
  <c r="X186" i="1" s="1"/>
  <c r="V187" i="1"/>
  <c r="N187" i="1"/>
  <c r="O187" i="1" s="1"/>
  <c r="P187" i="1" s="1"/>
  <c r="Q187" i="1" s="1"/>
  <c r="R187" i="1" s="1"/>
  <c r="S187" i="1" l="1"/>
  <c r="X187" i="1" s="1" a="1"/>
  <c r="X187" i="1" s="1"/>
  <c r="V188" i="1" l="1"/>
  <c r="M189" i="1"/>
  <c r="K188" i="1"/>
  <c r="Y187" i="1" a="1"/>
  <c r="Y187" i="1" s="1"/>
  <c r="W187" i="1" a="1"/>
  <c r="W187" i="1" s="1"/>
  <c r="N189" i="1" l="1"/>
  <c r="O189" i="1" s="1"/>
  <c r="P189" i="1" s="1"/>
  <c r="Q189" i="1" s="1"/>
  <c r="R189" i="1" s="1"/>
  <c r="V189" i="1"/>
  <c r="X188" i="1" a="1"/>
  <c r="X188" i="1" s="1"/>
  <c r="Y188" i="1" a="1"/>
  <c r="Y188" i="1" s="1"/>
  <c r="W188" i="1" a="1"/>
  <c r="W188" i="1" s="1"/>
  <c r="S189" i="1" l="1"/>
  <c r="X189" i="1" s="1" a="1"/>
  <c r="X189" i="1" s="1"/>
  <c r="M191" i="1" l="1"/>
  <c r="V190" i="1"/>
  <c r="K190" i="1"/>
  <c r="W189" i="1" a="1"/>
  <c r="W189" i="1" s="1"/>
  <c r="Y189" i="1" a="1"/>
  <c r="Y189" i="1" s="1"/>
  <c r="Y190" i="1" l="1" a="1"/>
  <c r="Y190" i="1" s="1"/>
  <c r="W190" i="1" a="1"/>
  <c r="W190" i="1" s="1"/>
  <c r="X190" i="1" a="1"/>
  <c r="X190" i="1" s="1"/>
  <c r="V191" i="1"/>
  <c r="N191" i="1"/>
  <c r="O191" i="1" s="1"/>
  <c r="P191" i="1" s="1"/>
  <c r="Q191" i="1" s="1"/>
  <c r="R191" i="1" s="1"/>
  <c r="S191" i="1" l="1"/>
  <c r="V192" i="1" l="1"/>
  <c r="M193" i="1"/>
  <c r="K192" i="1"/>
  <c r="W191" i="1" a="1"/>
  <c r="W191" i="1" s="1"/>
  <c r="Y191" i="1" a="1"/>
  <c r="Y191" i="1" s="1"/>
  <c r="X191" i="1" a="1"/>
  <c r="X191" i="1" s="1"/>
  <c r="N193" i="1" l="1"/>
  <c r="O193" i="1" s="1"/>
  <c r="P193" i="1" s="1"/>
  <c r="Q193" i="1" s="1"/>
  <c r="R193" i="1" s="1"/>
  <c r="V193" i="1"/>
  <c r="Y192" i="1" a="1"/>
  <c r="Y192" i="1" s="1"/>
  <c r="X192" i="1" a="1"/>
  <c r="X192" i="1" s="1"/>
  <c r="W192" i="1" a="1"/>
  <c r="W192" i="1" s="1"/>
  <c r="S193" i="1" l="1"/>
  <c r="X193" i="1" s="1" a="1"/>
  <c r="X193" i="1" s="1"/>
  <c r="V194" i="1" l="1"/>
  <c r="M195" i="1"/>
  <c r="K194" i="1"/>
  <c r="Y193" i="1" a="1"/>
  <c r="Y193" i="1" s="1"/>
  <c r="W193" i="1" a="1"/>
  <c r="W193" i="1" s="1"/>
  <c r="V195" i="1" l="1"/>
  <c r="N195" i="1"/>
  <c r="O195" i="1" s="1"/>
  <c r="P195" i="1" s="1"/>
  <c r="Q195" i="1" s="1"/>
  <c r="R195" i="1" s="1"/>
  <c r="X194" i="1" a="1"/>
  <c r="X194" i="1" s="1"/>
  <c r="Y194" i="1" a="1"/>
  <c r="Y194" i="1" s="1"/>
  <c r="W194" i="1" a="1"/>
  <c r="W194" i="1" s="1"/>
  <c r="S195" i="1" l="1"/>
  <c r="W195" i="1" s="1" a="1"/>
  <c r="W195" i="1" s="1"/>
  <c r="X195" i="1" l="1" a="1"/>
  <c r="X195" i="1" s="1"/>
  <c r="V196" i="1"/>
  <c r="AC155" i="1"/>
  <c r="Y195" i="1" a="1"/>
  <c r="Y195" i="1" s="1"/>
  <c r="K196" i="1" l="1"/>
  <c r="AL155" i="1"/>
  <c r="AD155" i="1"/>
  <c r="AE155" i="1" s="1"/>
  <c r="AF155" i="1" s="1"/>
  <c r="AG155" i="1" s="1"/>
  <c r="AH155" i="1" s="1"/>
  <c r="AC153" i="1"/>
  <c r="W196" i="1" a="1"/>
  <c r="W196" i="1" s="1"/>
  <c r="Y196" i="1" a="1"/>
  <c r="Y196" i="1" s="1"/>
  <c r="X196" i="1" a="1"/>
  <c r="X196" i="1" s="1"/>
  <c r="AI155" i="1" l="1"/>
  <c r="AN155" i="1" s="1" a="1"/>
  <c r="AN155" i="1" s="1"/>
  <c r="G38" i="1"/>
  <c r="G35" i="1"/>
  <c r="G39" i="1"/>
  <c r="G37" i="1"/>
  <c r="G36" i="1"/>
  <c r="H38" i="1"/>
  <c r="H36" i="1"/>
  <c r="H35" i="1"/>
  <c r="H39" i="1"/>
  <c r="H37" i="1"/>
  <c r="F36" i="1"/>
  <c r="F35" i="1"/>
  <c r="F39" i="1"/>
  <c r="F37" i="1"/>
  <c r="F38" i="1"/>
  <c r="AT14" i="1"/>
  <c r="AC157" i="1" l="1"/>
  <c r="AL156" i="1"/>
  <c r="AO155" i="1" a="1"/>
  <c r="AO155" i="1" s="1"/>
  <c r="AM155" i="1" a="1"/>
  <c r="AM155" i="1" s="1"/>
  <c r="AA156" i="1" l="1"/>
  <c r="AM156" i="1" a="1"/>
  <c r="AM156" i="1" s="1"/>
  <c r="AN156" i="1" a="1"/>
  <c r="AN156" i="1" s="1"/>
  <c r="AO156" i="1" a="1"/>
  <c r="AO156" i="1" s="1"/>
  <c r="AL157" i="1"/>
  <c r="AD157" i="1"/>
  <c r="AE157" i="1" s="1"/>
  <c r="AF157" i="1" s="1"/>
  <c r="AG157" i="1" s="1"/>
  <c r="AH157" i="1" s="1"/>
  <c r="AI157" i="1" l="1"/>
  <c r="AN157" i="1" s="1" a="1"/>
  <c r="AN157" i="1" s="1"/>
  <c r="AL158" i="1" l="1"/>
  <c r="AC159" i="1"/>
  <c r="AO157" i="1" a="1"/>
  <c r="AO157" i="1" s="1"/>
  <c r="AM157" i="1" a="1"/>
  <c r="AM157" i="1" s="1"/>
  <c r="AA158" i="1" l="1"/>
  <c r="AD159" i="1"/>
  <c r="AE159" i="1" s="1"/>
  <c r="AF159" i="1" s="1"/>
  <c r="AG159" i="1" s="1"/>
  <c r="AH159" i="1" s="1"/>
  <c r="AL159" i="1"/>
  <c r="AO158" i="1" a="1"/>
  <c r="AO158" i="1" s="1"/>
  <c r="AM158" i="1" a="1"/>
  <c r="AM158" i="1" s="1"/>
  <c r="AN158" i="1" a="1"/>
  <c r="AN158" i="1" s="1"/>
  <c r="AI159" i="1" l="1"/>
  <c r="AN159" i="1" a="1"/>
  <c r="AN159" i="1" s="1"/>
  <c r="AL160" i="1" l="1"/>
  <c r="AC161" i="1"/>
  <c r="AM159" i="1" a="1"/>
  <c r="AM159" i="1" s="1"/>
  <c r="AO159" i="1" a="1"/>
  <c r="AO159" i="1" s="1"/>
  <c r="AA160" i="1" l="1"/>
  <c r="AL161" i="1"/>
  <c r="AD161" i="1"/>
  <c r="AE161" i="1" s="1"/>
  <c r="AF161" i="1" s="1"/>
  <c r="AG161" i="1" s="1"/>
  <c r="AH161" i="1" s="1"/>
  <c r="AO160" i="1" a="1"/>
  <c r="AO160" i="1" s="1"/>
  <c r="AM160" i="1" a="1"/>
  <c r="AM160" i="1" s="1"/>
  <c r="AN160" i="1" a="1"/>
  <c r="AN160" i="1" s="1"/>
  <c r="AI161" i="1" l="1"/>
  <c r="AN161" i="1" s="1" a="1"/>
  <c r="AN161" i="1" s="1"/>
  <c r="AL162" i="1" l="1"/>
  <c r="AC163" i="1"/>
  <c r="AO161" i="1" a="1"/>
  <c r="AO161" i="1" s="1"/>
  <c r="AM161" i="1" a="1"/>
  <c r="AM161" i="1" s="1"/>
  <c r="AA162" i="1" l="1"/>
  <c r="AL163" i="1"/>
  <c r="AD163" i="1"/>
  <c r="AE163" i="1" s="1"/>
  <c r="AF163" i="1" s="1"/>
  <c r="AG163" i="1" s="1"/>
  <c r="AH163" i="1" s="1"/>
  <c r="AO162" i="1" a="1"/>
  <c r="AO162" i="1" s="1"/>
  <c r="AM162" i="1" a="1"/>
  <c r="AM162" i="1" s="1"/>
  <c r="AN162" i="1" a="1"/>
  <c r="AN162" i="1" s="1"/>
  <c r="AI163" i="1" l="1"/>
  <c r="AN163" i="1" s="1" a="1"/>
  <c r="AN163" i="1" s="1"/>
  <c r="AL164" i="1" l="1"/>
  <c r="AC165" i="1"/>
  <c r="AO163" i="1" a="1"/>
  <c r="AO163" i="1" s="1"/>
  <c r="AM163" i="1" a="1"/>
  <c r="AM163" i="1" s="1"/>
  <c r="AA164" i="1" l="1"/>
  <c r="AL165" i="1"/>
  <c r="AD165" i="1"/>
  <c r="AE165" i="1" s="1"/>
  <c r="AF165" i="1" s="1"/>
  <c r="AG165" i="1" s="1"/>
  <c r="AH165" i="1" s="1"/>
  <c r="AM164" i="1" a="1"/>
  <c r="AM164" i="1" s="1"/>
  <c r="AO164" i="1" a="1"/>
  <c r="AO164" i="1" s="1"/>
  <c r="AN164" i="1" a="1"/>
  <c r="AN164" i="1" s="1"/>
  <c r="AI165" i="1" l="1"/>
  <c r="AN165" i="1" s="1" a="1"/>
  <c r="AN165" i="1" s="1"/>
  <c r="AL166" i="1" l="1"/>
  <c r="AC167" i="1"/>
  <c r="AO165" i="1" a="1"/>
  <c r="AO165" i="1" s="1"/>
  <c r="AA166" i="1"/>
  <c r="AM165" i="1" a="1"/>
  <c r="AM165" i="1" s="1"/>
  <c r="AD167" i="1" l="1"/>
  <c r="AE167" i="1" s="1"/>
  <c r="AF167" i="1" s="1"/>
  <c r="AG167" i="1" s="1"/>
  <c r="AH167" i="1" s="1"/>
  <c r="AI167" i="1" s="1"/>
  <c r="AA168" i="1" s="1"/>
  <c r="AL167" i="1"/>
  <c r="AM166" i="1" a="1"/>
  <c r="AM166" i="1" s="1"/>
  <c r="AN166" i="1" a="1"/>
  <c r="AN166" i="1" s="1"/>
  <c r="AO166" i="1" a="1"/>
  <c r="AO166" i="1" s="1"/>
  <c r="AO167" i="1" l="1" a="1"/>
  <c r="AO167" i="1" s="1"/>
  <c r="AM167" i="1" a="1"/>
  <c r="AM167" i="1" s="1"/>
  <c r="AN167" i="1" a="1"/>
  <c r="AN167" i="1" s="1"/>
  <c r="AL168" i="1"/>
  <c r="AC169" i="1"/>
  <c r="AN168" i="1" l="1" a="1"/>
  <c r="AN168" i="1" s="1"/>
  <c r="AM168" i="1" a="1"/>
  <c r="AM168" i="1" s="1"/>
  <c r="AO168" i="1" a="1"/>
  <c r="AO168" i="1" s="1"/>
  <c r="AL169" i="1"/>
  <c r="AD169" i="1"/>
  <c r="AE169" i="1" s="1"/>
  <c r="AF169" i="1" s="1"/>
  <c r="AG169" i="1" s="1"/>
  <c r="AH169" i="1" s="1"/>
  <c r="AI169" i="1" l="1"/>
  <c r="AN169" i="1" s="1" a="1"/>
  <c r="AN169" i="1" s="1"/>
  <c r="AL170" i="1" l="1"/>
  <c r="AC171" i="1"/>
  <c r="AA170" i="1"/>
  <c r="AO169" i="1" a="1"/>
  <c r="AO169" i="1" s="1"/>
  <c r="AM169" i="1" a="1"/>
  <c r="AM169" i="1" s="1"/>
  <c r="AL171" i="1" l="1"/>
  <c r="AD171" i="1"/>
  <c r="AE171" i="1" s="1"/>
  <c r="AF171" i="1" s="1"/>
  <c r="AG171" i="1" s="1"/>
  <c r="AH171" i="1" s="1"/>
  <c r="AM170" i="1" a="1"/>
  <c r="AM170" i="1" s="1"/>
  <c r="AN170" i="1" a="1"/>
  <c r="AN170" i="1" s="1"/>
  <c r="AO170" i="1" a="1"/>
  <c r="AO170" i="1" s="1"/>
  <c r="AI171" i="1" l="1"/>
  <c r="AN171" i="1" s="1" a="1"/>
  <c r="AN171" i="1" s="1"/>
  <c r="AL172" i="1" l="1"/>
  <c r="AC173" i="1"/>
  <c r="AA172" i="1"/>
  <c r="AO171" i="1" a="1"/>
  <c r="AO171" i="1" s="1"/>
  <c r="AM171" i="1" a="1"/>
  <c r="AM171" i="1" s="1"/>
  <c r="AD173" i="1" l="1"/>
  <c r="AE173" i="1" s="1"/>
  <c r="AF173" i="1" s="1"/>
  <c r="AG173" i="1" s="1"/>
  <c r="AH173" i="1" s="1"/>
  <c r="AL173" i="1"/>
  <c r="AM172" i="1" a="1"/>
  <c r="AM172" i="1" s="1"/>
  <c r="AN172" i="1" a="1"/>
  <c r="AN172" i="1" s="1"/>
  <c r="AO172" i="1" a="1"/>
  <c r="AO172" i="1" s="1"/>
  <c r="AI173" i="1" l="1"/>
  <c r="AN173" i="1" s="1" a="1"/>
  <c r="AN173" i="1" s="1"/>
  <c r="AL174" i="1" l="1"/>
  <c r="AC175" i="1"/>
  <c r="AA174" i="1"/>
  <c r="AO173" i="1" a="1"/>
  <c r="AO173" i="1" s="1"/>
  <c r="AM173" i="1" a="1"/>
  <c r="AM173" i="1" s="1"/>
  <c r="AL175" i="1" l="1"/>
  <c r="AD175" i="1"/>
  <c r="AE175" i="1" s="1"/>
  <c r="AF175" i="1" s="1"/>
  <c r="AG175" i="1" s="1"/>
  <c r="AH175" i="1" s="1"/>
  <c r="AO174" i="1" a="1"/>
  <c r="AO174" i="1" s="1"/>
  <c r="AN174" i="1" a="1"/>
  <c r="AN174" i="1" s="1"/>
  <c r="AM174" i="1" a="1"/>
  <c r="AM174" i="1" s="1"/>
  <c r="AI175" i="1" l="1"/>
  <c r="AN175" i="1" s="1" a="1"/>
  <c r="AN175" i="1" s="1"/>
  <c r="AL176" i="1" l="1"/>
  <c r="AC177" i="1"/>
  <c r="AA176" i="1"/>
  <c r="AO175" i="1" a="1"/>
  <c r="AO175" i="1" s="1"/>
  <c r="AM175" i="1" a="1"/>
  <c r="AM175" i="1" s="1"/>
  <c r="AD177" i="1" l="1"/>
  <c r="AE177" i="1" s="1"/>
  <c r="AF177" i="1" s="1"/>
  <c r="AG177" i="1" s="1"/>
  <c r="AH177" i="1" s="1"/>
  <c r="AL177" i="1"/>
  <c r="AN176" i="1" a="1"/>
  <c r="AN176" i="1" s="1"/>
  <c r="AO176" i="1" a="1"/>
  <c r="AO176" i="1" s="1"/>
  <c r="AM176" i="1" a="1"/>
  <c r="AM176" i="1" s="1"/>
  <c r="AI177" i="1" l="1"/>
  <c r="AN177" i="1" a="1"/>
  <c r="AN177" i="1" s="1"/>
  <c r="AL178" i="1" l="1"/>
  <c r="AC179" i="1"/>
  <c r="AA178" i="1"/>
  <c r="AM177" i="1" a="1"/>
  <c r="AM177" i="1" s="1"/>
  <c r="AO177" i="1" a="1"/>
  <c r="AO177" i="1" s="1"/>
  <c r="AL179" i="1" l="1"/>
  <c r="AD179" i="1"/>
  <c r="AE179" i="1" s="1"/>
  <c r="AF179" i="1" s="1"/>
  <c r="AG179" i="1" s="1"/>
  <c r="AH179" i="1" s="1"/>
  <c r="AO178" i="1" a="1"/>
  <c r="AO178" i="1" s="1"/>
  <c r="AM178" i="1" a="1"/>
  <c r="AM178" i="1" s="1"/>
  <c r="AN178" i="1" a="1"/>
  <c r="AN178" i="1" s="1"/>
  <c r="AI179" i="1" l="1"/>
  <c r="AN179" i="1" s="1" a="1"/>
  <c r="AN179" i="1" s="1"/>
  <c r="AL180" i="1" l="1"/>
  <c r="AC181" i="1"/>
  <c r="AA180" i="1"/>
  <c r="AO179" i="1" a="1"/>
  <c r="AO179" i="1" s="1"/>
  <c r="AM179" i="1" a="1"/>
  <c r="AM179" i="1" s="1"/>
  <c r="AO180" i="1" l="1" a="1"/>
  <c r="AO180" i="1" s="1"/>
  <c r="AM180" i="1" a="1"/>
  <c r="AM180" i="1" s="1"/>
  <c r="AN180" i="1" a="1"/>
  <c r="AN180" i="1" s="1"/>
  <c r="AD181" i="1"/>
  <c r="AE181" i="1" s="1"/>
  <c r="AF181" i="1" s="1"/>
  <c r="AG181" i="1" s="1"/>
  <c r="AH181" i="1" s="1"/>
  <c r="AL181" i="1"/>
  <c r="AI181" i="1" l="1"/>
  <c r="AN181" i="1" s="1" a="1"/>
  <c r="AN181" i="1" s="1"/>
  <c r="AL182" i="1" l="1"/>
  <c r="AC183" i="1"/>
  <c r="AA182" i="1"/>
  <c r="AO181" i="1" a="1"/>
  <c r="AO181" i="1" s="1"/>
  <c r="AM181" i="1" a="1"/>
  <c r="AM181" i="1" s="1"/>
  <c r="AL183" i="1" l="1"/>
  <c r="AD183" i="1"/>
  <c r="AE183" i="1" s="1"/>
  <c r="AF183" i="1" s="1"/>
  <c r="AG183" i="1" s="1"/>
  <c r="AH183" i="1" s="1"/>
  <c r="AO182" i="1" a="1"/>
  <c r="AO182" i="1" s="1"/>
  <c r="AM182" i="1" a="1"/>
  <c r="AM182" i="1" s="1"/>
  <c r="AN182" i="1" a="1"/>
  <c r="AN182" i="1" s="1"/>
  <c r="AI183" i="1" l="1"/>
  <c r="AN183" i="1" s="1" a="1"/>
  <c r="AN183" i="1" s="1"/>
  <c r="AL184" i="1" l="1"/>
  <c r="AC185" i="1"/>
  <c r="AA184" i="1"/>
  <c r="AO183" i="1" a="1"/>
  <c r="AO183" i="1" s="1"/>
  <c r="AM183" i="1" a="1"/>
  <c r="AM183" i="1" s="1"/>
  <c r="AA186" i="1" l="1"/>
  <c r="AL185" i="1"/>
  <c r="AD185" i="1"/>
  <c r="AE185" i="1" s="1"/>
  <c r="AF185" i="1" s="1"/>
  <c r="AG185" i="1" s="1"/>
  <c r="AH185" i="1" s="1"/>
  <c r="AI185" i="1" s="1"/>
  <c r="AO184" i="1" a="1"/>
  <c r="AO184" i="1" s="1"/>
  <c r="AM184" i="1" a="1"/>
  <c r="AM184" i="1" s="1"/>
  <c r="AN184" i="1" a="1"/>
  <c r="AN184" i="1" s="1"/>
  <c r="AN185" i="1" l="1" a="1"/>
  <c r="AN185" i="1" s="1"/>
  <c r="AM185" i="1" a="1"/>
  <c r="AM185" i="1" s="1"/>
  <c r="AO185" i="1" a="1"/>
  <c r="AO185" i="1" s="1"/>
  <c r="AL186" i="1"/>
  <c r="AC187" i="1"/>
  <c r="AL187" i="1" l="1"/>
  <c r="AD187" i="1"/>
  <c r="AE187" i="1" s="1"/>
  <c r="AF187" i="1" s="1"/>
  <c r="AG187" i="1" s="1"/>
  <c r="AH187" i="1" s="1"/>
  <c r="AI187" i="1" s="1"/>
  <c r="AA188" i="1" s="1"/>
  <c r="AO186" i="1" a="1"/>
  <c r="AO186" i="1" s="1"/>
  <c r="AN186" i="1" a="1"/>
  <c r="AN186" i="1" s="1"/>
  <c r="AM186" i="1" a="1"/>
  <c r="AM186" i="1" s="1"/>
  <c r="AO187" i="1" l="1" a="1"/>
  <c r="AO187" i="1" s="1"/>
  <c r="AM187" i="1" a="1"/>
  <c r="AM187" i="1" s="1"/>
  <c r="AN187" i="1" a="1"/>
  <c r="AN187" i="1" s="1"/>
  <c r="AC189" i="1"/>
  <c r="AL188" i="1"/>
  <c r="AN188" i="1" l="1" a="1"/>
  <c r="AN188" i="1" s="1"/>
  <c r="AM188" i="1" a="1"/>
  <c r="AM188" i="1" s="1"/>
  <c r="AO188" i="1" a="1"/>
  <c r="AO188" i="1" s="1"/>
  <c r="AD189" i="1"/>
  <c r="AE189" i="1" s="1"/>
  <c r="AF189" i="1" s="1"/>
  <c r="AG189" i="1" s="1"/>
  <c r="AH189" i="1" s="1"/>
  <c r="AL189" i="1"/>
  <c r="AI189" i="1" l="1"/>
  <c r="AN189" i="1" s="1" a="1"/>
  <c r="AN189" i="1" s="1"/>
  <c r="AL190" i="1" l="1"/>
  <c r="AC191" i="1"/>
  <c r="AM189" i="1" a="1"/>
  <c r="AM189" i="1" s="1"/>
  <c r="AA190" i="1"/>
  <c r="AO189" i="1" a="1"/>
  <c r="AO189" i="1" s="1"/>
  <c r="AL191" i="1" l="1"/>
  <c r="AD191" i="1"/>
  <c r="AE191" i="1" s="1"/>
  <c r="AF191" i="1" s="1"/>
  <c r="AG191" i="1" s="1"/>
  <c r="AH191" i="1" s="1"/>
  <c r="AM190" i="1" a="1"/>
  <c r="AM190" i="1" s="1"/>
  <c r="AN190" i="1" a="1"/>
  <c r="AN190" i="1" s="1"/>
  <c r="AO190" i="1" a="1"/>
  <c r="AO190" i="1" s="1"/>
  <c r="AI191" i="1" l="1"/>
  <c r="AM191" i="1" s="1" a="1"/>
  <c r="AM191" i="1" s="1"/>
  <c r="AN191" i="1" l="1" a="1"/>
  <c r="AN191" i="1" s="1"/>
  <c r="AL192" i="1"/>
  <c r="AC193" i="1"/>
  <c r="AA192" i="1"/>
  <c r="AO191" i="1" a="1"/>
  <c r="AO191" i="1" s="1"/>
  <c r="AL193" i="1" l="1"/>
  <c r="AD193" i="1"/>
  <c r="AE193" i="1" s="1"/>
  <c r="AF193" i="1" s="1"/>
  <c r="AG193" i="1" s="1"/>
  <c r="AH193" i="1" s="1"/>
  <c r="AM192" i="1" a="1"/>
  <c r="AM192" i="1" s="1"/>
  <c r="AO192" i="1" a="1"/>
  <c r="AO192" i="1" s="1"/>
  <c r="AN192" i="1" a="1"/>
  <c r="AN192" i="1" s="1"/>
  <c r="AI193" i="1" l="1"/>
  <c r="AN193" i="1" s="1" a="1"/>
  <c r="AN193" i="1" s="1"/>
  <c r="AL194" i="1" l="1"/>
  <c r="AC195" i="1"/>
  <c r="AA194" i="1"/>
  <c r="AM193" i="1" a="1"/>
  <c r="AM193" i="1" s="1"/>
  <c r="AO193" i="1" a="1"/>
  <c r="AO193" i="1" s="1"/>
  <c r="AL195" i="1" l="1"/>
  <c r="AD195" i="1"/>
  <c r="AE195" i="1" s="1"/>
  <c r="AF195" i="1" s="1"/>
  <c r="AG195" i="1" s="1"/>
  <c r="AH195" i="1" s="1"/>
  <c r="AM194" i="1" a="1"/>
  <c r="AM194" i="1" s="1"/>
  <c r="AN194" i="1" a="1"/>
  <c r="AN194" i="1" s="1"/>
  <c r="AO194" i="1" a="1"/>
  <c r="AO194" i="1" s="1"/>
  <c r="AI195" i="1" l="1"/>
  <c r="AN195" i="1" s="1" a="1"/>
  <c r="AN195" i="1" s="1"/>
  <c r="AL196" i="1" l="1"/>
  <c r="AM195" i="1" a="1"/>
  <c r="AM195" i="1" s="1"/>
  <c r="AO195" i="1" a="1"/>
  <c r="AO195" i="1" s="1"/>
  <c r="AM196" i="1" l="1" a="1"/>
  <c r="AM196" i="1" s="1"/>
  <c r="AN196" i="1" a="1"/>
  <c r="AN196" i="1" s="1"/>
  <c r="AO196" i="1" a="1"/>
  <c r="AO196" i="1" s="1"/>
  <c r="F44" i="1"/>
  <c r="AA196" i="1"/>
  <c r="AT15" i="1" l="1"/>
  <c r="AT16" i="1" s="1"/>
  <c r="G43" i="1"/>
  <c r="G42" i="1"/>
  <c r="G44" i="1"/>
  <c r="G41" i="1"/>
  <c r="G40" i="1"/>
  <c r="H43" i="1"/>
  <c r="H42" i="1"/>
  <c r="H44" i="1"/>
  <c r="H40" i="1"/>
  <c r="H41" i="1"/>
  <c r="F40" i="1"/>
  <c r="F41" i="1"/>
  <c r="F42" i="1"/>
  <c r="F43" i="1"/>
  <c r="AG4" i="1" l="1"/>
  <c r="G45" i="1"/>
  <c r="H45" i="1"/>
  <c r="AG5" i="1"/>
  <c r="F45" i="1"/>
  <c r="AG6" i="1" l="1"/>
  <c r="D16" i="3"/>
  <c r="D38" i="3" s="1"/>
  <c r="D39" i="3" s="1"/>
  <c r="E16" i="3"/>
  <c r="E38" i="3" s="1"/>
  <c r="E39" i="3" l="1"/>
  <c r="F16" i="3"/>
  <c r="F38" i="3" s="1"/>
  <c r="F39" i="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<sst xmlns="http://schemas.openxmlformats.org/spreadsheetml/2006/main" count="2893" uniqueCount="100">
  <si>
    <t>現場着手日</t>
    <rPh sb="0" eb="2">
      <t>ゲンバ</t>
    </rPh>
    <rPh sb="2" eb="5">
      <t>チャクシュビ</t>
    </rPh>
    <phoneticPr fontId="1"/>
  </si>
  <si>
    <t>現場完了日</t>
    <rPh sb="0" eb="2">
      <t>ゲンバ</t>
    </rPh>
    <rPh sb="2" eb="5">
      <t>カンリョウビ</t>
    </rPh>
    <phoneticPr fontId="1"/>
  </si>
  <si>
    <t>月</t>
    <rPh sb="0" eb="1">
      <t>ゲツ</t>
    </rPh>
    <phoneticPr fontId="1"/>
  </si>
  <si>
    <t>火</t>
    <rPh sb="0" eb="1">
      <t>カ</t>
    </rPh>
    <phoneticPr fontId="1"/>
  </si>
  <si>
    <t>水</t>
    <rPh sb="0" eb="1">
      <t>スイ</t>
    </rPh>
    <phoneticPr fontId="1"/>
  </si>
  <si>
    <t>木</t>
  </si>
  <si>
    <t>金</t>
  </si>
  <si>
    <t>土</t>
  </si>
  <si>
    <t>日</t>
  </si>
  <si>
    <t>週</t>
    <rPh sb="0" eb="1">
      <t>シュウ</t>
    </rPh>
    <phoneticPr fontId="1"/>
  </si>
  <si>
    <t>●</t>
    <phoneticPr fontId="1"/>
  </si>
  <si>
    <t>▲</t>
    <phoneticPr fontId="1"/>
  </si>
  <si>
    <t>：年末年始・夏季休暇等の日</t>
    <phoneticPr fontId="1"/>
  </si>
  <si>
    <t>実施状況</t>
    <rPh sb="0" eb="2">
      <t>ジッシ</t>
    </rPh>
    <rPh sb="2" eb="4">
      <t>ジョウキョウ</t>
    </rPh>
    <phoneticPr fontId="1"/>
  </si>
  <si>
    <t>月</t>
    <rPh sb="0" eb="1">
      <t>ツキ</t>
    </rPh>
    <phoneticPr fontId="1"/>
  </si>
  <si>
    <t>判</t>
    <rPh sb="0" eb="1">
      <t>ハン</t>
    </rPh>
    <phoneticPr fontId="1"/>
  </si>
  <si>
    <t>●</t>
  </si>
  <si>
    <t>▲</t>
  </si>
  <si>
    <t>工事名</t>
    <rPh sb="0" eb="3">
      <t>コウジメイ</t>
    </rPh>
    <phoneticPr fontId="1"/>
  </si>
  <si>
    <t>受注者</t>
    <rPh sb="0" eb="3">
      <t>ジュチュウシャ</t>
    </rPh>
    <phoneticPr fontId="1"/>
  </si>
  <si>
    <t>：年末年始・夏季休暇等の日</t>
    <rPh sb="1" eb="5">
      <t>ネンマツネンシ</t>
    </rPh>
    <rPh sb="6" eb="10">
      <t>カキキュウカ</t>
    </rPh>
    <rPh sb="10" eb="11">
      <t>トウ</t>
    </rPh>
    <rPh sb="12" eb="13">
      <t>ヒ</t>
    </rPh>
    <phoneticPr fontId="2"/>
  </si>
  <si>
    <t>年末年始・夏季休暇等</t>
    <rPh sb="0" eb="4">
      <t>ネンマツネンシ</t>
    </rPh>
    <rPh sb="5" eb="10">
      <t>カキキュウカトウ</t>
    </rPh>
    <phoneticPr fontId="1"/>
  </si>
  <si>
    <t>週単位</t>
    <rPh sb="0" eb="3">
      <t>シュウタンイ</t>
    </rPh>
    <phoneticPr fontId="1"/>
  </si>
  <si>
    <t>月単位</t>
    <rPh sb="0" eb="3">
      <t>ツキタンイ</t>
    </rPh>
    <phoneticPr fontId="1"/>
  </si>
  <si>
    <t>通期</t>
    <rPh sb="0" eb="2">
      <t>ツウキ</t>
    </rPh>
    <phoneticPr fontId="1"/>
  </si>
  <si>
    <t>（対象期間日数×28.5％）</t>
    <rPh sb="0" eb="1">
      <t>ニッスウ</t>
    </rPh>
    <rPh sb="1" eb="7">
      <t>タイショウキカンニッスウ</t>
    </rPh>
    <phoneticPr fontId="1"/>
  </si>
  <si>
    <t>判別</t>
    <rPh sb="0" eb="2">
      <t>ハンベツ</t>
    </rPh>
    <phoneticPr fontId="1"/>
  </si>
  <si>
    <t>0：OK</t>
    <phoneticPr fontId="1"/>
  </si>
  <si>
    <t>1：NG</t>
    <phoneticPr fontId="1"/>
  </si>
  <si>
    <t>判定</t>
    <rPh sb="0" eb="2">
      <t>ハンテイ</t>
    </rPh>
    <phoneticPr fontId="1"/>
  </si>
  <si>
    <t>対象期間</t>
    <rPh sb="0" eb="4">
      <t>タイショウキカン</t>
    </rPh>
    <phoneticPr fontId="1"/>
  </si>
  <si>
    <t>※年末年始・夏季休暇等とは年末年始（６日）・夏季休暇（３日）の他、
　下記の期間とする。
・工場製作のみの期間　・工事事故等による不稼働期間
・天災に対する突発的な対応 ・工事の全面中止期間等　
・受注者の責によらず休工・現場作業を余儀なくされる期間　・その他</t>
    <phoneticPr fontId="1"/>
  </si>
  <si>
    <t>工事名</t>
    <phoneticPr fontId="1"/>
  </si>
  <si>
    <t>会社名</t>
    <rPh sb="0" eb="3">
      <t>カイシャメイ</t>
    </rPh>
    <phoneticPr fontId="1"/>
  </si>
  <si>
    <t>氏名</t>
    <rPh sb="0" eb="2">
      <t>シメイ</t>
    </rPh>
    <phoneticPr fontId="1"/>
  </si>
  <si>
    <t xml:space="preserve"> </t>
  </si>
  <si>
    <t>小松　二郎</t>
  </si>
  <si>
    <t>小松　三郎</t>
  </si>
  <si>
    <t>小松　四郎</t>
  </si>
  <si>
    <t>小松　五郎</t>
  </si>
  <si>
    <t>小松　六郎</t>
  </si>
  <si>
    <t>▲建設（一次下請）</t>
  </si>
  <si>
    <t>■建設（二次下請）</t>
  </si>
  <si>
    <t>Sheet1</t>
    <phoneticPr fontId="1"/>
  </si>
  <si>
    <t>Sheet1 (2)</t>
    <phoneticPr fontId="1"/>
  </si>
  <si>
    <t>Sheet1 (3)</t>
  </si>
  <si>
    <t>Sheet1 (4)</t>
  </si>
  <si>
    <t>Sheet1 (5)</t>
  </si>
  <si>
    <t>Sheet1 (6)</t>
  </si>
  <si>
    <t>Sheet1 (7)</t>
  </si>
  <si>
    <t>Sheet1 (8)</t>
  </si>
  <si>
    <t>Sheet1 (9)</t>
  </si>
  <si>
    <t>Sheet1 (10)</t>
  </si>
  <si>
    <t>Sheet1 (11)</t>
  </si>
  <si>
    <t>Sheet1 (12)</t>
  </si>
  <si>
    <t>Sheet1 (13)</t>
  </si>
  <si>
    <t>Sheet1 (14)</t>
  </si>
  <si>
    <t>Sheet1 (15)</t>
  </si>
  <si>
    <t>Sheet1 (16)</t>
  </si>
  <si>
    <t>Sheet1 (17)</t>
  </si>
  <si>
    <t>Sheet1 (18)</t>
  </si>
  <si>
    <t>割増補正なし</t>
    <rPh sb="0" eb="2">
      <t>ワリマシ</t>
    </rPh>
    <rPh sb="2" eb="4">
      <t>ホセイ</t>
    </rPh>
    <phoneticPr fontId="1"/>
  </si>
  <si>
    <t>★</t>
    <phoneticPr fontId="1"/>
  </si>
  <si>
    <t>：離脱中</t>
    <rPh sb="1" eb="4">
      <t>リダツチュウ</t>
    </rPh>
    <phoneticPr fontId="1"/>
  </si>
  <si>
    <t>：作業日</t>
    <rPh sb="1" eb="4">
      <t>サギョウビ</t>
    </rPh>
    <phoneticPr fontId="1"/>
  </si>
  <si>
    <t>：作業日</t>
    <rPh sb="1" eb="4">
      <t>サギョウビ</t>
    </rPh>
    <phoneticPr fontId="2"/>
  </si>
  <si>
    <t>※　１週間以内のみの従事者は対象外とする。</t>
    <rPh sb="3" eb="7">
      <t>シュウカンイナイ</t>
    </rPh>
    <rPh sb="10" eb="13">
      <t>ジュウジシャ</t>
    </rPh>
    <rPh sb="14" eb="17">
      <t>タイショウガイ</t>
    </rPh>
    <phoneticPr fontId="1"/>
  </si>
  <si>
    <t>表番号</t>
    <rPh sb="0" eb="3">
      <t>ヒョウバンゴウ</t>
    </rPh>
    <phoneticPr fontId="1"/>
  </si>
  <si>
    <t>週単位平均</t>
    <rPh sb="0" eb="3">
      <t>シュウタンイ</t>
    </rPh>
    <rPh sb="3" eb="5">
      <t>ヘイキン</t>
    </rPh>
    <phoneticPr fontId="1"/>
  </si>
  <si>
    <t>達成状況</t>
    <rPh sb="0" eb="4">
      <t>タッセイジョウキョウ</t>
    </rPh>
    <phoneticPr fontId="1"/>
  </si>
  <si>
    <t xml:space="preserve">➡ </t>
    <phoneticPr fontId="1"/>
  </si>
  <si>
    <t>作業シート</t>
    <rPh sb="0" eb="2">
      <t>サギョウ</t>
    </rPh>
    <phoneticPr fontId="1"/>
  </si>
  <si>
    <t>様式３</t>
    <rPh sb="0" eb="2">
      <t>ヨウシキ</t>
    </rPh>
    <phoneticPr fontId="1"/>
  </si>
  <si>
    <t>○○災害復旧工事</t>
    <rPh sb="2" eb="8">
      <t>サイガイフッキュウコウジ</t>
    </rPh>
    <phoneticPr fontId="1"/>
  </si>
  <si>
    <t>●建設</t>
    <rPh sb="1" eb="3">
      <t>ケンセツ</t>
    </rPh>
    <phoneticPr fontId="1"/>
  </si>
  <si>
    <t>加賀　一郎</t>
    <rPh sb="0" eb="2">
      <t>カガ</t>
    </rPh>
    <phoneticPr fontId="1"/>
  </si>
  <si>
    <t>加賀　二郎</t>
    <rPh sb="0" eb="2">
      <t>カガ</t>
    </rPh>
    <phoneticPr fontId="1"/>
  </si>
  <si>
    <t>加賀　三郎</t>
    <rPh sb="0" eb="2">
      <t>カガ</t>
    </rPh>
    <phoneticPr fontId="1"/>
  </si>
  <si>
    <t>能登　一郎</t>
    <rPh sb="0" eb="2">
      <t>ノト</t>
    </rPh>
    <phoneticPr fontId="1"/>
  </si>
  <si>
    <t>能登　三郎</t>
    <rPh sb="0" eb="2">
      <t>ノト</t>
    </rPh>
    <phoneticPr fontId="1"/>
  </si>
  <si>
    <t>能登　二郎</t>
    <rPh sb="0" eb="2">
      <t>ノト</t>
    </rPh>
    <phoneticPr fontId="1"/>
  </si>
  <si>
    <t>能登　四郎</t>
    <rPh sb="0" eb="2">
      <t>ノト</t>
    </rPh>
    <phoneticPr fontId="1"/>
  </si>
  <si>
    <t>能登　五郎</t>
    <rPh sb="0" eb="2">
      <t>ノト</t>
    </rPh>
    <phoneticPr fontId="1"/>
  </si>
  <si>
    <t>能登　六郎</t>
    <rPh sb="0" eb="2">
      <t>ノト</t>
    </rPh>
    <phoneticPr fontId="1"/>
  </si>
  <si>
    <t>加賀　四郎</t>
    <rPh sb="0" eb="2">
      <t>カガ</t>
    </rPh>
    <phoneticPr fontId="1"/>
  </si>
  <si>
    <t>加賀　五郎</t>
    <rPh sb="0" eb="2">
      <t>カガ</t>
    </rPh>
    <phoneticPr fontId="1"/>
  </si>
  <si>
    <t>加賀　六郎</t>
    <rPh sb="0" eb="2">
      <t>カガ</t>
    </rPh>
    <phoneticPr fontId="1"/>
  </si>
  <si>
    <t>区分</t>
    <rPh sb="0" eb="2">
      <t>クブン</t>
    </rPh>
    <phoneticPr fontId="1"/>
  </si>
  <si>
    <t>※：災害復旧工事のみ適用可能</t>
    <rPh sb="2" eb="8">
      <t>サイガイフッキュウコウジ</t>
    </rPh>
    <rPh sb="10" eb="14">
      <t>テキヨウカノウ</t>
    </rPh>
    <phoneticPr fontId="1"/>
  </si>
  <si>
    <t>週休２日工事（交替制）　休日取得［計画・実績］表</t>
    <rPh sb="0" eb="2">
      <t>シュウキュウ</t>
    </rPh>
    <rPh sb="3" eb="4">
      <t>ニチ</t>
    </rPh>
    <rPh sb="4" eb="6">
      <t>コウジ</t>
    </rPh>
    <rPh sb="7" eb="10">
      <t>コウタイセイ</t>
    </rPh>
    <rPh sb="12" eb="14">
      <t>キュウジツ</t>
    </rPh>
    <rPh sb="14" eb="16">
      <t>シュトク</t>
    </rPh>
    <rPh sb="17" eb="19">
      <t>ケイカク</t>
    </rPh>
    <rPh sb="20" eb="22">
      <t>ジッセキ</t>
    </rPh>
    <rPh sb="23" eb="24">
      <t>ヒョウ</t>
    </rPh>
    <phoneticPr fontId="1"/>
  </si>
  <si>
    <t>様式3</t>
    <phoneticPr fontId="1"/>
  </si>
  <si>
    <t>週休２日工事（交替制）休日取得[計画・実績]表（１）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</si>
  <si>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週休２日工事（交替制）休日取得[計画・実績]表（２）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</si>
  <si>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週休２日工事（交替制）休日取得[計画・実績]表（３）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</si>
  <si>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週休２日工事（交替制）休日取得[計画・実績]表（４）</t>
    <rPh sb="0" eb="2">
      <t>シュウキュウ</t>
    </rPh>
    <rPh sb="3" eb="6">
      <t>ニチコウジ</t>
    </rPh>
    <rPh sb="11" eb="15">
      <t>キュウジツシュトク</t>
    </rPh>
    <rPh sb="16" eb="18">
      <t>ケイカク</t>
    </rPh>
    <rPh sb="19" eb="21">
      <t>ジッセキ</t>
    </rPh>
    <rPh sb="22" eb="23">
      <t>ヒョウ</t>
    </rPh>
    <phoneticPr fontId="1"/>
  </si>
  <si>
    <t>：休日</t>
    <rPh sb="1" eb="3">
      <t>キュウジツ</t>
    </rPh>
    <phoneticPr fontId="2"/>
  </si>
  <si>
    <t>小松　一郎</t>
    <phoneticPr fontId="1"/>
  </si>
  <si>
    <t>●建設</t>
    <phoneticPr fontId="1"/>
  </si>
  <si>
    <t>：休日</t>
    <rPh sb="1" eb="3">
      <t>キュウジツ</t>
    </rPh>
    <phoneticPr fontId="1"/>
  </si>
  <si>
    <r>
      <t xml:space="preserve">平均休日率
</t>
    </r>
    <r>
      <rPr>
        <b/>
        <sz val="12"/>
        <color theme="1"/>
        <rFont val="メイリオ"/>
        <family val="3"/>
        <charset val="128"/>
      </rPr>
      <t>(参考値)</t>
    </r>
    <rPh sb="0" eb="2">
      <t>ヘイキン</t>
    </rPh>
    <rPh sb="2" eb="4">
      <t>キュウジツ</t>
    </rPh>
    <rPh sb="4" eb="5">
      <t>リツ</t>
    </rPh>
    <rPh sb="7" eb="10">
      <t>サンコウチ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</si>
</sst>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m/d;@"/>
    <numFmt numFmtId="177" formatCode="0.000"/>
    <numFmt numFmtId="178" formatCode="0.0%"/>
    <numFmt numFmtId="179" formatCode="[$]ggge&quot;年&quot;m&quot;月&quot;d&quot;日&quot;;@" x16r2:formatCode16="[$-ja-JP-x-gannen]ggge&quot;年&quot;m&quot;月&quot;d&quot;日&quot;;@"/>
  </numFmts>
  <fonts count="24"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b/>
      <sz val="11"/>
      <color theme="1"/>
      <name val="Yu Gothic"/>
      <family val="3"/>
      <charset val="128"/>
      <scheme val="minor"/>
    </font>
    <font>
      <sz val="11"/>
      <color theme="1"/>
      <name val="メイリオ"/>
      <family val="3"/>
      <charset val="128"/>
    </font>
    <font>
      <sz val="11"/>
      <name val="メイリオ"/>
      <family val="3"/>
      <charset val="128"/>
    </font>
    <font>
      <b/>
      <sz val="11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1"/>
      <color rgb="FF0070C0"/>
      <name val="メイリオ"/>
      <family val="3"/>
      <charset val="128"/>
    </font>
    <font>
      <b/>
      <sz val="11"/>
      <color rgb="FFFF0000"/>
      <name val="メイリオ"/>
      <family val="3"/>
      <charset val="128"/>
    </font>
    <font>
      <b/>
      <sz val="8"/>
      <color theme="1"/>
      <name val="メイリオ"/>
      <family val="3"/>
      <charset val="128"/>
    </font>
    <font>
      <b/>
      <sz val="8"/>
      <color rgb="FF0070C0"/>
      <name val="メイリオ"/>
      <family val="3"/>
      <charset val="128"/>
    </font>
    <font>
      <b/>
      <sz val="8"/>
      <color rgb="FFFF0000"/>
      <name val="メイリオ"/>
      <family val="3"/>
      <charset val="128"/>
    </font>
    <font>
      <sz val="12"/>
      <color theme="1"/>
      <name val="メイリオ"/>
      <family val="3"/>
      <charset val="128"/>
    </font>
    <font>
      <sz val="14"/>
      <color theme="1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sz val="11"/>
      <color theme="0"/>
      <name val="メイリオ"/>
      <family val="3"/>
      <charset val="128"/>
    </font>
    <font>
      <b/>
      <sz val="11"/>
      <color theme="1"/>
      <name val="Yu Gothic"/>
      <family val="2"/>
      <scheme val="minor"/>
    </font>
    <font>
      <sz val="9"/>
      <color theme="1"/>
      <name val="メイリオ"/>
      <family val="3"/>
      <charset val="128"/>
    </font>
    <font>
      <sz val="8"/>
      <color theme="1"/>
      <name val="メイリオ"/>
      <family val="3"/>
      <charset val="128"/>
    </font>
    <font>
      <sz val="11"/>
      <color theme="1"/>
      <name val="Yu Gothic"/>
      <family val="2"/>
      <scheme val="minor"/>
    </font>
    <font>
      <sz val="16"/>
      <color theme="1"/>
      <name val="メイリオ"/>
      <family val="3"/>
      <charset val="128"/>
    </font>
    <font>
      <b/>
      <sz val="16"/>
      <color theme="1"/>
      <name val="メイリオ"/>
      <family val="3"/>
      <charset val="128"/>
    </font>
    <font>
      <sz val="18"/>
      <color theme="1"/>
      <name val="メイリオ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20" fillId="0" borderId="0" applyFont="0" applyFill="0" applyBorder="0" applyAlignment="0" applyProtection="0">
      <alignment vertical="center"/>
    </xf>
  </cellStyleXfs>
  <cellXfs count="120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10" fillId="2" borderId="3" xfId="0" applyNumberFormat="1" applyFont="1" applyFill="1" applyBorder="1" applyAlignment="1">
      <alignment horizontal="center" vertical="center"/>
    </xf>
    <xf numFmtId="176" fontId="11" fillId="3" borderId="4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Continuous"/>
    </xf>
    <xf numFmtId="0" fontId="12" fillId="0" borderId="0" xfId="0" applyFont="1" applyAlignment="1">
      <alignment horizontal="left"/>
    </xf>
    <xf numFmtId="176" fontId="9" fillId="2" borderId="3" xfId="0" applyNumberFormat="1" applyFont="1" applyFill="1" applyBorder="1" applyAlignment="1">
      <alignment horizontal="center" vertical="center"/>
    </xf>
    <xf numFmtId="176" fontId="9" fillId="3" borderId="4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4" fillId="0" borderId="0" xfId="0" applyFont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0" borderId="1" xfId="0" applyFont="1" applyBorder="1" applyAlignment="1"/>
    <xf numFmtId="0" fontId="6" fillId="0" borderId="0" xfId="0" applyFont="1" applyAlignment="1">
      <alignment horizontal="center" vertical="center"/>
    </xf>
    <xf numFmtId="0" fontId="15" fillId="0" borderId="0" xfId="0" applyFont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/>
    <xf numFmtId="0" fontId="6" fillId="0" borderId="0" xfId="0" applyFont="1" applyAlignment="1">
      <alignment horizontal="centerContinuous"/>
    </xf>
    <xf numFmtId="0" fontId="6" fillId="0" borderId="0" xfId="0" applyFont="1" applyAlignment="1">
      <alignment horizontal="center"/>
    </xf>
    <xf numFmtId="0" fontId="12" fillId="0" borderId="1" xfId="0" applyFont="1" applyBorder="1" applyAlignment="1"/>
    <xf numFmtId="0" fontId="19" fillId="0" borderId="0" xfId="0" applyFont="1" applyAlignment="1">
      <alignment wrapText="1"/>
    </xf>
    <xf numFmtId="0" fontId="14" fillId="0" borderId="0" xfId="0" applyFont="1" applyAlignment="1">
      <alignment vertical="top" wrapText="1"/>
    </xf>
    <xf numFmtId="0" fontId="4" fillId="0" borderId="1" xfId="0" applyFont="1" applyBorder="1" applyAlignment="1"/>
    <xf numFmtId="0" fontId="12" fillId="0" borderId="0" xfId="0" applyFont="1" applyBorder="1" applyAlignment="1"/>
    <xf numFmtId="0" fontId="3" fillId="7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0" xfId="0" applyFont="1"/>
    <xf numFmtId="0" fontId="3" fillId="0" borderId="8" xfId="0" applyFont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1" xfId="0" applyFont="1" applyBorder="1" applyAlignment="1"/>
    <xf numFmtId="0" fontId="3" fillId="0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quotePrefix="1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3" fillId="0" borderId="0" xfId="0" applyFont="1" applyAlignment="1"/>
    <xf numFmtId="177" fontId="4" fillId="0" borderId="0" xfId="0" applyNumberFormat="1" applyFont="1" applyAlignment="1">
      <alignment horizontal="center" vertical="center"/>
    </xf>
    <xf numFmtId="177" fontId="4" fillId="0" borderId="0" xfId="0" applyNumberFormat="1" applyFont="1" applyAlignment="1">
      <alignment horizontal="center"/>
    </xf>
    <xf numFmtId="177" fontId="3" fillId="0" borderId="0" xfId="0" applyNumberFormat="1" applyFont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178" fontId="21" fillId="0" borderId="1" xfId="1" applyNumberFormat="1" applyFont="1" applyBorder="1" applyAlignment="1">
      <alignment horizontal="center"/>
    </xf>
    <xf numFmtId="178" fontId="21" fillId="0" borderId="21" xfId="1" applyNumberFormat="1" applyFont="1" applyBorder="1" applyAlignment="1">
      <alignment horizontal="center"/>
    </xf>
    <xf numFmtId="178" fontId="3" fillId="0" borderId="1" xfId="1" applyNumberFormat="1" applyFont="1" applyBorder="1" applyAlignment="1">
      <alignment horizontal="center"/>
    </xf>
    <xf numFmtId="0" fontId="22" fillId="8" borderId="19" xfId="0" applyFont="1" applyFill="1" applyBorder="1" applyAlignment="1">
      <alignment horizontal="center"/>
    </xf>
    <xf numFmtId="0" fontId="22" fillId="8" borderId="22" xfId="0" applyFont="1" applyFill="1" applyBorder="1" applyAlignment="1">
      <alignment horizontal="center"/>
    </xf>
    <xf numFmtId="0" fontId="6" fillId="0" borderId="0" xfId="0" applyFont="1"/>
    <xf numFmtId="0" fontId="3" fillId="0" borderId="0" xfId="0" applyFont="1" applyBorder="1" applyAlignment="1"/>
    <xf numFmtId="179" fontId="3" fillId="0" borderId="0" xfId="0" applyNumberFormat="1" applyFont="1" applyFill="1" applyBorder="1" applyAlignment="1">
      <alignment horizontal="center"/>
    </xf>
    <xf numFmtId="179" fontId="3" fillId="0" borderId="0" xfId="0" applyNumberFormat="1" applyFont="1" applyFill="1" applyBorder="1" applyAlignment="1">
      <alignment horizontal="left"/>
    </xf>
    <xf numFmtId="179" fontId="3" fillId="7" borderId="1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 horizontal="center" wrapText="1"/>
    </xf>
    <xf numFmtId="0" fontId="3" fillId="7" borderId="13" xfId="0" applyFont="1" applyFill="1" applyBorder="1" applyAlignment="1">
      <alignment horizontal="center" wrapText="1"/>
    </xf>
    <xf numFmtId="0" fontId="3" fillId="7" borderId="16" xfId="0" applyFont="1" applyFill="1" applyBorder="1" applyAlignment="1">
      <alignment horizontal="center" wrapText="1"/>
    </xf>
    <xf numFmtId="0" fontId="3" fillId="7" borderId="10" xfId="0" applyFont="1" applyFill="1" applyBorder="1" applyAlignment="1">
      <alignment horizontal="center" wrapText="1"/>
    </xf>
    <xf numFmtId="0" fontId="3" fillId="7" borderId="0" xfId="0" applyFont="1" applyFill="1" applyBorder="1" applyAlignment="1">
      <alignment horizontal="center" wrapText="1"/>
    </xf>
    <xf numFmtId="0" fontId="3" fillId="7" borderId="17" xfId="0" applyFont="1" applyFill="1" applyBorder="1" applyAlignment="1">
      <alignment horizontal="center" wrapText="1"/>
    </xf>
    <xf numFmtId="0" fontId="3" fillId="7" borderId="9" xfId="0" applyFont="1" applyFill="1" applyBorder="1" applyAlignment="1">
      <alignment horizontal="center" wrapText="1"/>
    </xf>
    <xf numFmtId="0" fontId="3" fillId="7" borderId="14" xfId="0" applyFont="1" applyFill="1" applyBorder="1" applyAlignment="1">
      <alignment horizontal="center" wrapText="1"/>
    </xf>
    <xf numFmtId="0" fontId="3" fillId="7" borderId="18" xfId="0" applyFont="1" applyFill="1" applyBorder="1" applyAlignment="1">
      <alignment horizontal="center" wrapText="1"/>
    </xf>
    <xf numFmtId="0" fontId="3" fillId="7" borderId="11" xfId="0" applyFont="1" applyFill="1" applyBorder="1" applyAlignment="1">
      <alignment horizontal="center"/>
    </xf>
    <xf numFmtId="0" fontId="3" fillId="7" borderId="15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3" fillId="6" borderId="2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179" fontId="3" fillId="0" borderId="1" xfId="0" applyNumberFormat="1" applyFont="1" applyFill="1" applyBorder="1" applyAlignment="1">
      <alignment horizontal="center"/>
    </xf>
    <xf numFmtId="177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8" fillId="0" borderId="0" xfId="0" applyFont="1" applyAlignment="1">
      <alignment horizontal="left" vertical="top" wrapText="1"/>
    </xf>
    <xf numFmtId="0" fontId="3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77" fontId="3" fillId="0" borderId="0" xfId="0" applyNumberFormat="1" applyFont="1" applyBorder="1" applyAlignment="1">
      <alignment horizontal="center"/>
    </xf>
    <xf numFmtId="0" fontId="22" fillId="8" borderId="20" xfId="0" applyFont="1" applyFill="1" applyBorder="1" applyAlignment="1">
      <alignment horizontal="center" wrapText="1"/>
    </xf>
  </cellXfs>
  <cellStyles count="2">
    <cellStyle name="パーセント" xfId="1" builtinId="5"/>
    <cellStyle name="標準" xfId="0" builtinId="0"/>
  </cellStyles>
  <dxfs count="417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color rgb="FFFF0000"/>
      </font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strike val="0"/>
        <color theme="8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 patternType="none">
          <bgColor auto="1"/>
        </patternFill>
      </fill>
    </dxf>
    <dxf>
      <font>
        <color rgb="FFFF0000"/>
      </font>
    </dxf>
  </dxfs>
  <tableStyles count="0" defaultTableStyle="TableStyleMedium2" defaultPivotStyle="PivotStyleLight16"/>
  <colors>
    <mruColors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3" Type="http://schemas.openxmlformats.org/officeDocument/2006/relationships/worksheet" Target="worksheets/sheet3.xml" /><Relationship Id="rId21" Type="http://schemas.openxmlformats.org/officeDocument/2006/relationships/theme" Target="theme/theme1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calcChain" Target="calcChain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sheetMetadata" Target="metadata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sharedStrings" Target="sharedStrings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588B0-6F9A-4C0F-9280-AD6A96F44FF3}">
  <dimension ref="A1:K39"/>
  <sheetViews>
    <sheetView tabSelected="1" view="pageBreakPreview" zoomScale="60" zoomScaleNormal="70" workbookViewId="0">
      <selection activeCell="C12" sqref="C12"/>
    </sheetView>
  </sheetViews>
  <sheetFormatPr defaultRowHeight="18.75"/>
  <cols>
    <col min="1" max="1" width="9" style="48"/>
    <col min="2" max="2" width="19.5" style="48" bestFit="1" customWidth="1"/>
    <col min="3" max="3" width="15.5" style="48" customWidth="1"/>
    <col min="4" max="7" width="11.875" style="48" customWidth="1"/>
    <col min="8" max="16384" width="9" style="48"/>
  </cols>
  <sheetData>
    <row r="1" spans="1:11" ht="20.25" customHeight="1">
      <c r="A1" s="48" t="s">
        <v>72</v>
      </c>
    </row>
    <row r="2" spans="1:11" ht="39" customHeight="1">
      <c r="B2" s="93" t="s">
        <v>89</v>
      </c>
      <c r="C2" s="93"/>
      <c r="D2" s="93"/>
      <c r="E2" s="93"/>
      <c r="F2" s="93"/>
      <c r="G2" s="93"/>
    </row>
    <row r="5" spans="1:11" ht="18.75" customHeight="1">
      <c r="B5" s="49"/>
      <c r="C5" s="81" t="s">
        <v>73</v>
      </c>
      <c r="D5" s="82"/>
      <c r="E5" s="82"/>
      <c r="F5" s="82"/>
      <c r="G5" s="83"/>
      <c r="H5"/>
    </row>
    <row r="6" spans="1:11" ht="18.75" customHeight="1">
      <c r="B6" s="50" t="s">
        <v>32</v>
      </c>
      <c r="C6" s="84"/>
      <c r="D6" s="85"/>
      <c r="E6" s="85"/>
      <c r="F6" s="85"/>
      <c r="G6" s="86"/>
      <c r="H6"/>
    </row>
    <row r="7" spans="1:11" ht="18.75" customHeight="1">
      <c r="B7" s="51"/>
      <c r="C7" s="87"/>
      <c r="D7" s="88"/>
      <c r="E7" s="88"/>
      <c r="F7" s="88"/>
      <c r="G7" s="89"/>
      <c r="H7"/>
    </row>
    <row r="8" spans="1:11" ht="19.5">
      <c r="B8" s="52" t="s">
        <v>19</v>
      </c>
      <c r="C8" s="90" t="s">
        <v>74</v>
      </c>
      <c r="D8" s="91"/>
      <c r="E8" s="91"/>
      <c r="F8" s="91"/>
      <c r="G8" s="92"/>
      <c r="H8"/>
    </row>
    <row r="9" spans="1:11">
      <c r="B9" s="52" t="s">
        <v>0</v>
      </c>
      <c r="C9" s="80">
        <v>45790</v>
      </c>
      <c r="D9" s="80"/>
      <c r="E9" s="80"/>
      <c r="F9" s="5"/>
      <c r="G9" s="5"/>
      <c r="H9" s="5"/>
    </row>
    <row r="10" spans="1:11">
      <c r="B10" s="52" t="s">
        <v>1</v>
      </c>
      <c r="C10" s="80">
        <v>46231</v>
      </c>
      <c r="D10" s="80"/>
      <c r="E10" s="80"/>
      <c r="G10" s="5"/>
      <c r="H10" s="5"/>
    </row>
    <row r="11" spans="1:11">
      <c r="B11" s="77"/>
      <c r="C11" s="78"/>
      <c r="D11" s="78"/>
      <c r="E11" s="79" t="s">
        <v>88</v>
      </c>
      <c r="G11" s="5"/>
      <c r="H11" s="5"/>
    </row>
    <row r="12" spans="1:11">
      <c r="B12" s="77"/>
      <c r="C12" s="78"/>
      <c r="D12" s="78"/>
      <c r="E12" s="78"/>
      <c r="G12" s="5"/>
      <c r="H12" s="5"/>
    </row>
    <row r="14" spans="1:11">
      <c r="B14" s="53"/>
      <c r="C14" s="54"/>
      <c r="D14" s="54"/>
      <c r="E14" s="54"/>
      <c r="F14" s="54" t="s">
        <v>61</v>
      </c>
    </row>
    <row r="15" spans="1:11">
      <c r="B15" s="53" t="s">
        <v>33</v>
      </c>
      <c r="C15" s="54" t="s">
        <v>34</v>
      </c>
      <c r="D15" s="54" t="s">
        <v>22</v>
      </c>
      <c r="E15" s="54" t="s">
        <v>23</v>
      </c>
      <c r="F15" s="54" t="s">
        <v>24</v>
      </c>
      <c r="K15" s="76" t="s">
        <v>71</v>
      </c>
    </row>
    <row r="16" spans="1:11">
      <c r="B16" s="46" t="s">
        <v>97</v>
      </c>
      <c r="C16" s="46" t="s">
        <v>96</v>
      </c>
      <c r="D16" s="73" t="str">
        <f>IFERROR(Sheet1!AG4,"")</f>
        <v>未記入</v>
      </c>
      <c r="E16" s="73" t="str">
        <f ca="1">IFERROR(Sheet1!$AG$5,"")</f>
        <v/>
      </c>
      <c r="F16" s="73" t="str">
        <f ca="1">IFERROR(Sheet1!$AG$6,"")</f>
        <v/>
      </c>
      <c r="J16" s="48" t="s">
        <v>70</v>
      </c>
      <c r="K16" s="48" t="s">
        <v>43</v>
      </c>
    </row>
    <row r="17" spans="2:11">
      <c r="B17" s="46" t="s">
        <v>35</v>
      </c>
      <c r="C17" s="46" t="s">
        <v>36</v>
      </c>
      <c r="D17" s="73" t="str">
        <f>IFERROR('Sheet1 (2)'!AG4,"")</f>
        <v>未記入</v>
      </c>
      <c r="E17" s="73" t="str">
        <f ca="1">IFERROR('Sheet1 (2)'!AG5,"")</f>
        <v/>
      </c>
      <c r="F17" s="73" t="str">
        <f ca="1">IFERROR('Sheet1 (2)'!AG6,"")</f>
        <v/>
      </c>
      <c r="H17" s="55"/>
      <c r="J17" s="48" t="s">
        <v>70</v>
      </c>
      <c r="K17" s="48" t="s">
        <v>44</v>
      </c>
    </row>
    <row r="18" spans="2:11">
      <c r="B18" s="46" t="s">
        <v>35</v>
      </c>
      <c r="C18" s="46" t="s">
        <v>37</v>
      </c>
      <c r="D18" s="73" t="str">
        <f>IFERROR('Sheet1 (3)'!AG4,"")</f>
        <v>未記入</v>
      </c>
      <c r="E18" s="73" t="str">
        <f ca="1">IFERROR('Sheet1 (3)'!AG5,"")</f>
        <v/>
      </c>
      <c r="F18" s="73" t="str">
        <f ca="1">IFERROR('Sheet1 (3)'!AG6,"")</f>
        <v/>
      </c>
      <c r="H18" s="55"/>
      <c r="J18" s="48" t="s">
        <v>70</v>
      </c>
      <c r="K18" s="48" t="s">
        <v>45</v>
      </c>
    </row>
    <row r="19" spans="2:11">
      <c r="B19" s="46" t="s">
        <v>35</v>
      </c>
      <c r="C19" s="46" t="s">
        <v>38</v>
      </c>
      <c r="D19" s="73" t="str">
        <f>IFERROR('Sheet1 (4)'!AG4,"")</f>
        <v>未記入</v>
      </c>
      <c r="E19" s="73" t="str">
        <f ca="1">IFERROR('Sheet1 (4)'!AG5,"")</f>
        <v/>
      </c>
      <c r="F19" s="73" t="str">
        <f ca="1">IFERROR('Sheet1 (4)'!AG6,"")</f>
        <v/>
      </c>
      <c r="H19" s="55"/>
      <c r="J19" s="48" t="s">
        <v>70</v>
      </c>
      <c r="K19" s="48" t="s">
        <v>46</v>
      </c>
    </row>
    <row r="20" spans="2:11">
      <c r="B20" s="46" t="s">
        <v>35</v>
      </c>
      <c r="C20" s="46" t="s">
        <v>39</v>
      </c>
      <c r="D20" s="73" t="str">
        <f>IFERROR('Sheet1 (5)'!AG4,"")</f>
        <v>未記入</v>
      </c>
      <c r="E20" s="73" t="str">
        <f ca="1">IFERROR('Sheet1 (5)'!AG5,"")</f>
        <v/>
      </c>
      <c r="F20" s="73" t="str">
        <f ca="1">IFERROR('Sheet1 (5)'!AG6,"")</f>
        <v/>
      </c>
      <c r="H20" s="55"/>
      <c r="J20" s="48" t="s">
        <v>70</v>
      </c>
      <c r="K20" s="48" t="s">
        <v>47</v>
      </c>
    </row>
    <row r="21" spans="2:11">
      <c r="B21" s="46" t="s">
        <v>35</v>
      </c>
      <c r="C21" s="46" t="s">
        <v>40</v>
      </c>
      <c r="D21" s="73" t="str">
        <f>IFERROR('Sheet1 (6)'!AG4,"")</f>
        <v>未記入</v>
      </c>
      <c r="E21" s="73" t="str">
        <f ca="1">IFERROR('Sheet1 (6)'!AG5,"")</f>
        <v/>
      </c>
      <c r="F21" s="73" t="str">
        <f ca="1">IFERROR('Sheet1 (6)'!AG6,"")</f>
        <v/>
      </c>
      <c r="H21" s="55"/>
      <c r="J21" s="48" t="s">
        <v>70</v>
      </c>
      <c r="K21" s="48" t="s">
        <v>48</v>
      </c>
    </row>
    <row r="22" spans="2:11">
      <c r="B22" s="46" t="s">
        <v>41</v>
      </c>
      <c r="C22" s="46" t="s">
        <v>78</v>
      </c>
      <c r="D22" s="73" t="str">
        <f>IFERROR('Sheet1 (7)'!AG4,"")</f>
        <v>未記入</v>
      </c>
      <c r="E22" s="73" t="str">
        <f ca="1">IFERROR('Sheet1 (7)'!AG5,"")</f>
        <v/>
      </c>
      <c r="F22" s="73" t="str">
        <f ca="1">IFERROR('Sheet1 (7)'!AG6,"")</f>
        <v/>
      </c>
      <c r="H22" s="55"/>
      <c r="J22" s="48" t="s">
        <v>70</v>
      </c>
      <c r="K22" s="48" t="s">
        <v>49</v>
      </c>
    </row>
    <row r="23" spans="2:11">
      <c r="B23" s="46" t="s">
        <v>35</v>
      </c>
      <c r="C23" s="46" t="s">
        <v>80</v>
      </c>
      <c r="D23" s="73" t="str">
        <f>IFERROR('Sheet1 (8)'!AG4,"")</f>
        <v>未記入</v>
      </c>
      <c r="E23" s="73" t="str">
        <f ca="1">IFERROR('Sheet1 (8)'!AG5,"")</f>
        <v/>
      </c>
      <c r="F23" s="73" t="str">
        <f ca="1">IFERROR('Sheet1 (8)'!AG6,"")</f>
        <v/>
      </c>
      <c r="H23" s="55"/>
      <c r="J23" s="48" t="s">
        <v>70</v>
      </c>
      <c r="K23" s="48" t="s">
        <v>50</v>
      </c>
    </row>
    <row r="24" spans="2:11">
      <c r="B24" s="46" t="s">
        <v>35</v>
      </c>
      <c r="C24" s="46" t="s">
        <v>79</v>
      </c>
      <c r="D24" s="73" t="str">
        <f>IFERROR('Sheet1 (9)'!AG4,"")</f>
        <v>未記入</v>
      </c>
      <c r="E24" s="73" t="str">
        <f ca="1">IFERROR('Sheet1 (9)'!AG5,"")</f>
        <v/>
      </c>
      <c r="F24" s="73" t="str">
        <f ca="1">IFERROR('Sheet1 (9)'!AG6,"")</f>
        <v/>
      </c>
      <c r="H24" s="55"/>
      <c r="J24" s="48" t="s">
        <v>70</v>
      </c>
      <c r="K24" s="48" t="s">
        <v>51</v>
      </c>
    </row>
    <row r="25" spans="2:11">
      <c r="B25" s="46" t="s">
        <v>35</v>
      </c>
      <c r="C25" s="46" t="s">
        <v>81</v>
      </c>
      <c r="D25" s="73" t="str">
        <f>IFERROR('Sheet1 (10)'!AG4,"")</f>
        <v>未記入</v>
      </c>
      <c r="E25" s="73" t="str">
        <f ca="1">IFERROR('Sheet1 (10)'!AG5,"")</f>
        <v/>
      </c>
      <c r="F25" s="73" t="str">
        <f ca="1">IFERROR('Sheet1 (10)'!AG6,"")</f>
        <v/>
      </c>
      <c r="H25" s="55"/>
      <c r="J25" s="48" t="s">
        <v>70</v>
      </c>
      <c r="K25" s="48" t="s">
        <v>52</v>
      </c>
    </row>
    <row r="26" spans="2:11">
      <c r="B26" s="46" t="s">
        <v>35</v>
      </c>
      <c r="C26" s="46" t="s">
        <v>82</v>
      </c>
      <c r="D26" s="73" t="str">
        <f>IFERROR('Sheet1 (11)'!AG4,"")</f>
        <v>未記入</v>
      </c>
      <c r="E26" s="73" t="str">
        <f ca="1">IFERROR('Sheet1 (11)'!AG5,"")</f>
        <v/>
      </c>
      <c r="F26" s="73" t="str">
        <f ca="1">IFERROR('Sheet1 (11)'!AG6,"")</f>
        <v/>
      </c>
      <c r="H26" s="55"/>
      <c r="J26" s="48" t="s">
        <v>70</v>
      </c>
      <c r="K26" s="48" t="s">
        <v>53</v>
      </c>
    </row>
    <row r="27" spans="2:11">
      <c r="B27" s="46" t="s">
        <v>35</v>
      </c>
      <c r="C27" s="46" t="s">
        <v>83</v>
      </c>
      <c r="D27" s="73" t="str">
        <f>IFERROR('Sheet1 (12)'!AG4,"")</f>
        <v>未記入</v>
      </c>
      <c r="E27" s="73" t="str">
        <f ca="1">IFERROR('Sheet1 (12)'!AG5,"")</f>
        <v/>
      </c>
      <c r="F27" s="73" t="str">
        <f ca="1">IFERROR('Sheet1 (12)'!AG6,"")</f>
        <v/>
      </c>
      <c r="H27" s="55"/>
      <c r="J27" s="48" t="s">
        <v>70</v>
      </c>
      <c r="K27" s="48" t="s">
        <v>54</v>
      </c>
    </row>
    <row r="28" spans="2:11">
      <c r="B28" s="46" t="s">
        <v>42</v>
      </c>
      <c r="C28" s="46" t="s">
        <v>75</v>
      </c>
      <c r="D28" s="73" t="str">
        <f>IFERROR('Sheet1 (13)'!AG4,"")</f>
        <v>未記入</v>
      </c>
      <c r="E28" s="73" t="str">
        <f ca="1">IFERROR('Sheet1 (13)'!AG5,"")</f>
        <v/>
      </c>
      <c r="F28" s="73" t="str">
        <f ca="1">IFERROR('Sheet1 (13)'!AG6,"")</f>
        <v/>
      </c>
      <c r="H28" s="55"/>
      <c r="J28" s="48" t="s">
        <v>70</v>
      </c>
      <c r="K28" s="48" t="s">
        <v>55</v>
      </c>
    </row>
    <row r="29" spans="2:11">
      <c r="B29" s="46" t="s">
        <v>35</v>
      </c>
      <c r="C29" s="46" t="s">
        <v>76</v>
      </c>
      <c r="D29" s="73" t="str">
        <f>IFERROR('Sheet1 (14)'!AG4,"")</f>
        <v>未記入</v>
      </c>
      <c r="E29" s="73" t="str">
        <f ca="1">IFERROR('Sheet1 (14)'!AG5,"")</f>
        <v/>
      </c>
      <c r="F29" s="73" t="str">
        <f ca="1">IFERROR('Sheet1 (14)'!AG6,"")</f>
        <v/>
      </c>
      <c r="H29" s="55"/>
      <c r="J29" s="48" t="s">
        <v>70</v>
      </c>
      <c r="K29" s="48" t="s">
        <v>56</v>
      </c>
    </row>
    <row r="30" spans="2:11">
      <c r="B30" s="46" t="s">
        <v>35</v>
      </c>
      <c r="C30" s="46" t="s">
        <v>77</v>
      </c>
      <c r="D30" s="73" t="str">
        <f>IFERROR('Sheet1 (15)'!AG4,"")</f>
        <v>未記入</v>
      </c>
      <c r="E30" s="73" t="str">
        <f ca="1">IFERROR('Sheet1 (15)'!AG5,"")</f>
        <v/>
      </c>
      <c r="F30" s="73" t="str">
        <f ca="1">IFERROR('Sheet1 (15)'!AG6,"")</f>
        <v/>
      </c>
      <c r="H30" s="55"/>
      <c r="J30" s="48" t="s">
        <v>70</v>
      </c>
      <c r="K30" s="48" t="s">
        <v>57</v>
      </c>
    </row>
    <row r="31" spans="2:11">
      <c r="B31" s="46" t="s">
        <v>35</v>
      </c>
      <c r="C31" s="46" t="s">
        <v>84</v>
      </c>
      <c r="D31" s="73" t="str">
        <f>IFERROR('Sheet1 (16)'!AG4,"")</f>
        <v>未記入</v>
      </c>
      <c r="E31" s="73" t="str">
        <f ca="1">IFERROR('Sheet1 (16)'!AG5,"")</f>
        <v/>
      </c>
      <c r="F31" s="73" t="str">
        <f ca="1">IFERROR('Sheet1 (16)'!AG6,"")</f>
        <v/>
      </c>
      <c r="H31" s="55"/>
      <c r="J31" s="48" t="s">
        <v>70</v>
      </c>
      <c r="K31" s="48" t="s">
        <v>58</v>
      </c>
    </row>
    <row r="32" spans="2:11">
      <c r="B32" s="46" t="s">
        <v>35</v>
      </c>
      <c r="C32" s="46" t="s">
        <v>85</v>
      </c>
      <c r="D32" s="73" t="str">
        <f>IFERROR('Sheet1 (17)'!AG4,"")</f>
        <v>未記入</v>
      </c>
      <c r="E32" s="73" t="str">
        <f ca="1">IFERROR('Sheet1 (17)'!AG5,"")</f>
        <v/>
      </c>
      <c r="F32" s="73" t="str">
        <f ca="1">IFERROR('Sheet1 (17)'!AG6,"")</f>
        <v/>
      </c>
      <c r="H32" s="55"/>
      <c r="J32" s="48" t="s">
        <v>70</v>
      </c>
      <c r="K32" s="48" t="s">
        <v>59</v>
      </c>
    </row>
    <row r="33" spans="2:11">
      <c r="B33" s="46" t="s">
        <v>35</v>
      </c>
      <c r="C33" s="46" t="s">
        <v>86</v>
      </c>
      <c r="D33" s="73" t="str">
        <f>IFERROR('Sheet1 (18)'!AG4,"")</f>
        <v>未記入</v>
      </c>
      <c r="E33" s="73" t="str">
        <f ca="1">IFERROR('Sheet1 (18)'!AG5,"")</f>
        <v/>
      </c>
      <c r="F33" s="73" t="str">
        <f ca="1">IFERROR('Sheet1 (18)'!AG6,"")</f>
        <v/>
      </c>
      <c r="H33" s="55"/>
      <c r="J33" s="48" t="s">
        <v>70</v>
      </c>
      <c r="K33" s="48" t="s">
        <v>60</v>
      </c>
    </row>
    <row r="34" spans="2:11">
      <c r="C34" s="48" t="s">
        <v>66</v>
      </c>
    </row>
    <row r="36" spans="2:11" ht="19.5" thickBot="1"/>
    <row r="37" spans="2:11" ht="32.25" customHeight="1">
      <c r="C37" s="74" t="s">
        <v>87</v>
      </c>
      <c r="D37" s="67" t="s">
        <v>22</v>
      </c>
      <c r="E37" s="67" t="s">
        <v>23</v>
      </c>
      <c r="F37" s="68" t="s">
        <v>24</v>
      </c>
    </row>
    <row r="38" spans="2:11" ht="51" customHeight="1">
      <c r="C38" s="119" t="s">
        <v>99</v>
      </c>
      <c r="D38" s="71" t="str">
        <f>IFERROR(IF(COUNTIF(D16:D33,"NG")&lt;1,AVERAGEIF(D16:D33,"&gt;0"),"NG"),"未記入")</f>
        <v>未記入</v>
      </c>
      <c r="E38" s="71" t="str">
        <f ca="1">IFERROR(IF(COUNTIF(E16:E33,"NG")&lt;1,AVERAGEIF(E16:E33,"&gt;0"),"NG"),"未記入")</f>
        <v>未記入</v>
      </c>
      <c r="F38" s="72" t="str">
        <f ca="1">IFERROR(IF(COUNTIF(F16:F33,"NG")&lt;1,AVERAGEIF(F16:F33,"&gt;0"),"NG"),"未記入")</f>
        <v>未記入</v>
      </c>
    </row>
    <row r="39" spans="2:11" s="76" customFormat="1" ht="43.5" customHeight="1" thickBot="1">
      <c r="C39" s="75" t="s">
        <v>69</v>
      </c>
      <c r="D39" s="69" t="str">
        <f>IF(OR(D38="未記入",D38="NG"),"未達成","達成")</f>
        <v>未達成</v>
      </c>
      <c r="E39" s="69" t="str">
        <f ca="1">IF(OR(D39="未達成",E38="NG"),"未達成","達成")</f>
        <v>未達成</v>
      </c>
      <c r="F39" s="70" t="str">
        <f ca="1">IF(OR(E39="未達成",F38="NG"),"未達成","達成")</f>
        <v>未達成</v>
      </c>
    </row>
  </sheetData>
  <protectedRanges>
    <protectedRange sqref="C5 C8:C10 B16:C33" name="範囲2"/>
    <protectedRange sqref="C5 C8:C12" name="範囲9"/>
  </protectedRanges>
  <mergeCells count="5">
    <mergeCell ref="C10:E10"/>
    <mergeCell ref="C9:E9"/>
    <mergeCell ref="C5:G7"/>
    <mergeCell ref="C8:G8"/>
    <mergeCell ref="B2:G2"/>
  </mergeCells>
  <phoneticPr fontId="1"/>
  <conditionalFormatting sqref="D39:F39">
    <cfRule type="containsText" dxfId="416" priority="2" operator="containsText" text="未達成">
      <formula>NOT(ISERROR(SEARCH("未達成",D39)))</formula>
    </cfRule>
    <cfRule type="containsText" dxfId="415" priority="3" operator="containsText" text="達成">
      <formula>NOT(ISERROR(SEARCH("達成",D39)))</formula>
    </cfRule>
  </conditionalFormatting>
  <conditionalFormatting sqref="D38:F38">
    <cfRule type="containsText" dxfId="391" priority="1" operator="containsText" text="NG">
      <formula>NOT(ISERROR(SEARCH("NG",D38)))</formula>
    </cfRule>
  </conditionalFormatting>
  <pageMargins left="0.7" right="0.7" top="0.75" bottom="0.75" header="0.3" footer="0.3"/>
  <pageSetup paperSize="9" scale="8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01EDA-770D-4689-B6B5-4930D811964F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入力シート!B24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入力シート!C24</f>
        <v>能登　三郎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B8KpomwImV4dkS4+m/Lx3lJrULkgNssBQkkJrsJdBYUMxoj2qsTz6JiuNCYnLX7+n7DqOJTUmYEHsXgfITdbyg==" saltValue="f+3OfUDtTEOycYWTNgviAg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9" priority="17" operator="greaterThan">
      <formula>$N$8</formula>
    </cfRule>
  </conditionalFormatting>
  <conditionalFormatting sqref="M16:S16">
    <cfRule type="cellIs" dxfId="228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27" priority="20">
      <formula>M16&gt;$N$8</formula>
    </cfRule>
  </conditionalFormatting>
  <conditionalFormatting sqref="M17:S17">
    <cfRule type="expression" dxfId="226" priority="22">
      <formula>M$16&lt;$N$7</formula>
    </cfRule>
  </conditionalFormatting>
  <conditionalFormatting sqref="M55:S55">
    <cfRule type="cellIs" dxfId="225" priority="15" operator="lessThan">
      <formula>$N$7</formula>
    </cfRule>
  </conditionalFormatting>
  <conditionalFormatting sqref="M60:S60">
    <cfRule type="expression" dxfId="224" priority="16">
      <formula>M59&gt;$N$8</formula>
    </cfRule>
  </conditionalFormatting>
  <conditionalFormatting sqref="M105:S105">
    <cfRule type="cellIs" dxfId="223" priority="11" operator="lessThan">
      <formula>$N$7</formula>
    </cfRule>
  </conditionalFormatting>
  <conditionalFormatting sqref="M110:S110">
    <cfRule type="expression" dxfId="222" priority="12">
      <formula>M109&gt;$N$8</formula>
    </cfRule>
  </conditionalFormatting>
  <conditionalFormatting sqref="M155:S155">
    <cfRule type="cellIs" dxfId="221" priority="7" operator="lessThan">
      <formula>$N$7</formula>
    </cfRule>
  </conditionalFormatting>
  <conditionalFormatting sqref="M157:S157">
    <cfRule type="cellIs" dxfId="220" priority="6" operator="greaterThan">
      <formula>$N$8</formula>
    </cfRule>
  </conditionalFormatting>
  <conditionalFormatting sqref="M160:S160">
    <cfRule type="expression" dxfId="219" priority="8">
      <formula>M159&gt;$N$8</formula>
    </cfRule>
  </conditionalFormatting>
  <conditionalFormatting sqref="AA1:AA8 K1:K1048576 AA14:AA1048576">
    <cfRule type="containsText" dxfId="218" priority="1" operator="containsText" text="NG">
      <formula>NOT(ISERROR(SEARCH("NG",K1)))</formula>
    </cfRule>
    <cfRule type="containsText" dxfId="217" priority="2" operator="containsText" text="OK">
      <formula>NOT(ISERROR(SEARCH("OK",K1)))</formula>
    </cfRule>
  </conditionalFormatting>
  <conditionalFormatting sqref="AC16:AI16">
    <cfRule type="cellIs" dxfId="216" priority="18" operator="lessThan">
      <formula>$N$7</formula>
    </cfRule>
  </conditionalFormatting>
  <conditionalFormatting sqref="AC17:AI17 M56:S56 AC56:AI56 M106:S106 AC106:AI106 M156:S156 AC156:AI156">
    <cfRule type="expression" dxfId="215" priority="23">
      <formula>M$16&gt;$N$8</formula>
    </cfRule>
  </conditionalFormatting>
  <conditionalFormatting sqref="AC21:AI21">
    <cfRule type="expression" dxfId="214" priority="19">
      <formula>AC20&gt;$N$8</formula>
    </cfRule>
  </conditionalFormatting>
  <conditionalFormatting sqref="AC55:AI55">
    <cfRule type="cellIs" dxfId="213" priority="13" operator="lessThan">
      <formula>$N$7</formula>
    </cfRule>
  </conditionalFormatting>
  <conditionalFormatting sqref="AC60:AI60">
    <cfRule type="expression" dxfId="212" priority="14">
      <formula>AC59&gt;$N$8</formula>
    </cfRule>
  </conditionalFormatting>
  <conditionalFormatting sqref="AC105:AI105">
    <cfRule type="cellIs" dxfId="211" priority="9" operator="lessThan">
      <formula>$N$7</formula>
    </cfRule>
  </conditionalFormatting>
  <conditionalFormatting sqref="AC110:AI110">
    <cfRule type="expression" dxfId="210" priority="10">
      <formula>AC109&gt;$N$8</formula>
    </cfRule>
  </conditionalFormatting>
  <conditionalFormatting sqref="AC155:AI155">
    <cfRule type="cellIs" dxfId="209" priority="4" operator="lessThan">
      <formula>$N$7</formula>
    </cfRule>
  </conditionalFormatting>
  <conditionalFormatting sqref="AC157:AI157">
    <cfRule type="cellIs" dxfId="208" priority="3" operator="greaterThan">
      <formula>$N$8</formula>
    </cfRule>
  </conditionalFormatting>
  <conditionalFormatting sqref="AC160:AI160">
    <cfRule type="expression" dxfId="207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3D8567-5FBF-4FA1-8C83-4A8C673FC0C4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65F34-F529-4505-868E-F0CACDCBEDD2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入力シート!B25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入力シート!C25</f>
        <v>能登　四郎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4yWwTLIFSQK/rsBXh2LuMLFU0MMv/bN4RlWT2px0m0wQT+l3xb+BZa9wYPl60i2YIVpEo6s1CerWqg072w6J1g==" saltValue="bhH/PuWC3KFDF/6gACcsA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06" priority="17" operator="greaterThan">
      <formula>$N$8</formula>
    </cfRule>
  </conditionalFormatting>
  <conditionalFormatting sqref="M16:S16">
    <cfRule type="cellIs" dxfId="205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4" priority="20">
      <formula>M16&gt;$N$8</formula>
    </cfRule>
  </conditionalFormatting>
  <conditionalFormatting sqref="M17:S17">
    <cfRule type="expression" dxfId="203" priority="22">
      <formula>M$16&lt;$N$7</formula>
    </cfRule>
  </conditionalFormatting>
  <conditionalFormatting sqref="M55:S55">
    <cfRule type="cellIs" dxfId="202" priority="15" operator="lessThan">
      <formula>$N$7</formula>
    </cfRule>
  </conditionalFormatting>
  <conditionalFormatting sqref="M60:S60">
    <cfRule type="expression" dxfId="201" priority="16">
      <formula>M59&gt;$N$8</formula>
    </cfRule>
  </conditionalFormatting>
  <conditionalFormatting sqref="M105:S105">
    <cfRule type="cellIs" dxfId="200" priority="11" operator="lessThan">
      <formula>$N$7</formula>
    </cfRule>
  </conditionalFormatting>
  <conditionalFormatting sqref="M110:S110">
    <cfRule type="expression" dxfId="199" priority="12">
      <formula>M109&gt;$N$8</formula>
    </cfRule>
  </conditionalFormatting>
  <conditionalFormatting sqref="M155:S155">
    <cfRule type="cellIs" dxfId="198" priority="7" operator="lessThan">
      <formula>$N$7</formula>
    </cfRule>
  </conditionalFormatting>
  <conditionalFormatting sqref="M157:S157">
    <cfRule type="cellIs" dxfId="197" priority="6" operator="greaterThan">
      <formula>$N$8</formula>
    </cfRule>
  </conditionalFormatting>
  <conditionalFormatting sqref="M160:S160">
    <cfRule type="expression" dxfId="196" priority="8">
      <formula>M159&gt;$N$8</formula>
    </cfRule>
  </conditionalFormatting>
  <conditionalFormatting sqref="AA1:AA8 K1:K1048576 AA14:AA1048576">
    <cfRule type="containsText" dxfId="195" priority="1" operator="containsText" text="NG">
      <formula>NOT(ISERROR(SEARCH("NG",K1)))</formula>
    </cfRule>
    <cfRule type="containsText" dxfId="194" priority="2" operator="containsText" text="OK">
      <formula>NOT(ISERROR(SEARCH("OK",K1)))</formula>
    </cfRule>
  </conditionalFormatting>
  <conditionalFormatting sqref="AC16:AI16">
    <cfRule type="cellIs" dxfId="193" priority="18" operator="lessThan">
      <formula>$N$7</formula>
    </cfRule>
  </conditionalFormatting>
  <conditionalFormatting sqref="AC17:AI17 M56:S56 AC56:AI56 M106:S106 AC106:AI106 M156:S156 AC156:AI156">
    <cfRule type="expression" dxfId="192" priority="23">
      <formula>M$16&gt;$N$8</formula>
    </cfRule>
  </conditionalFormatting>
  <conditionalFormatting sqref="AC21:AI21">
    <cfRule type="expression" dxfId="191" priority="19">
      <formula>AC20&gt;$N$8</formula>
    </cfRule>
  </conditionalFormatting>
  <conditionalFormatting sqref="AC55:AI55">
    <cfRule type="cellIs" dxfId="190" priority="13" operator="lessThan">
      <formula>$N$7</formula>
    </cfRule>
  </conditionalFormatting>
  <conditionalFormatting sqref="AC60:AI60">
    <cfRule type="expression" dxfId="189" priority="14">
      <formula>AC59&gt;$N$8</formula>
    </cfRule>
  </conditionalFormatting>
  <conditionalFormatting sqref="AC105:AI105">
    <cfRule type="cellIs" dxfId="188" priority="9" operator="lessThan">
      <formula>$N$7</formula>
    </cfRule>
  </conditionalFormatting>
  <conditionalFormatting sqref="AC110:AI110">
    <cfRule type="expression" dxfId="187" priority="10">
      <formula>AC109&gt;$N$8</formula>
    </cfRule>
  </conditionalFormatting>
  <conditionalFormatting sqref="AC155:AI155">
    <cfRule type="cellIs" dxfId="186" priority="4" operator="lessThan">
      <formula>$N$7</formula>
    </cfRule>
  </conditionalFormatting>
  <conditionalFormatting sqref="AC157:AI157">
    <cfRule type="cellIs" dxfId="185" priority="3" operator="greaterThan">
      <formula>$N$8</formula>
    </cfRule>
  </conditionalFormatting>
  <conditionalFormatting sqref="AC160:AI160">
    <cfRule type="expression" dxfId="184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4BDF83-8CAA-4C64-A977-36DEF069E8AB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D51D0-9DC3-47EF-9D52-166C49473223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入力シート!B26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入力シート!C26</f>
        <v>能登　五郎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yZvwgkGMYEa0qYvaEb/p548H9brUGAUXapYrzEeZLwcSqbh6uij03J9LyQwIn2naHsVxwodMEf4j9vOCO/xO2A==" saltValue="A4gad43Frls8wxQsQ0Ba3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83" priority="17" operator="greaterThan">
      <formula>$N$8</formula>
    </cfRule>
  </conditionalFormatting>
  <conditionalFormatting sqref="M16:S16">
    <cfRule type="cellIs" dxfId="182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81" priority="20">
      <formula>M16&gt;$N$8</formula>
    </cfRule>
  </conditionalFormatting>
  <conditionalFormatting sqref="M17:S17">
    <cfRule type="expression" dxfId="180" priority="22">
      <formula>M$16&lt;$N$7</formula>
    </cfRule>
  </conditionalFormatting>
  <conditionalFormatting sqref="M55:S55">
    <cfRule type="cellIs" dxfId="179" priority="15" operator="lessThan">
      <formula>$N$7</formula>
    </cfRule>
  </conditionalFormatting>
  <conditionalFormatting sqref="M60:S60">
    <cfRule type="expression" dxfId="178" priority="16">
      <formula>M59&gt;$N$8</formula>
    </cfRule>
  </conditionalFormatting>
  <conditionalFormatting sqref="M105:S105">
    <cfRule type="cellIs" dxfId="177" priority="11" operator="lessThan">
      <formula>$N$7</formula>
    </cfRule>
  </conditionalFormatting>
  <conditionalFormatting sqref="M110:S110">
    <cfRule type="expression" dxfId="176" priority="12">
      <formula>M109&gt;$N$8</formula>
    </cfRule>
  </conditionalFormatting>
  <conditionalFormatting sqref="M155:S155">
    <cfRule type="cellIs" dxfId="175" priority="7" operator="lessThan">
      <formula>$N$7</formula>
    </cfRule>
  </conditionalFormatting>
  <conditionalFormatting sqref="M157:S157">
    <cfRule type="cellIs" dxfId="174" priority="6" operator="greaterThan">
      <formula>$N$8</formula>
    </cfRule>
  </conditionalFormatting>
  <conditionalFormatting sqref="M160:S160">
    <cfRule type="expression" dxfId="173" priority="8">
      <formula>M159&gt;$N$8</formula>
    </cfRule>
  </conditionalFormatting>
  <conditionalFormatting sqref="AA1:AA8 K1:K1048576 AA14:AA1048576">
    <cfRule type="containsText" dxfId="172" priority="1" operator="containsText" text="NG">
      <formula>NOT(ISERROR(SEARCH("NG",K1)))</formula>
    </cfRule>
    <cfRule type="containsText" dxfId="171" priority="2" operator="containsText" text="OK">
      <formula>NOT(ISERROR(SEARCH("OK",K1)))</formula>
    </cfRule>
  </conditionalFormatting>
  <conditionalFormatting sqref="AC16:AI16">
    <cfRule type="cellIs" dxfId="170" priority="18" operator="lessThan">
      <formula>$N$7</formula>
    </cfRule>
  </conditionalFormatting>
  <conditionalFormatting sqref="AC17:AI17 M56:S56 AC56:AI56 M106:S106 AC106:AI106 M156:S156 AC156:AI156">
    <cfRule type="expression" dxfId="169" priority="23">
      <formula>M$16&gt;$N$8</formula>
    </cfRule>
  </conditionalFormatting>
  <conditionalFormatting sqref="AC21:AI21">
    <cfRule type="expression" dxfId="168" priority="19">
      <formula>AC20&gt;$N$8</formula>
    </cfRule>
  </conditionalFormatting>
  <conditionalFormatting sqref="AC55:AI55">
    <cfRule type="cellIs" dxfId="167" priority="13" operator="lessThan">
      <formula>$N$7</formula>
    </cfRule>
  </conditionalFormatting>
  <conditionalFormatting sqref="AC60:AI60">
    <cfRule type="expression" dxfId="166" priority="14">
      <formula>AC59&gt;$N$8</formula>
    </cfRule>
  </conditionalFormatting>
  <conditionalFormatting sqref="AC105:AI105">
    <cfRule type="cellIs" dxfId="165" priority="9" operator="lessThan">
      <formula>$N$7</formula>
    </cfRule>
  </conditionalFormatting>
  <conditionalFormatting sqref="AC110:AI110">
    <cfRule type="expression" dxfId="164" priority="10">
      <formula>AC109&gt;$N$8</formula>
    </cfRule>
  </conditionalFormatting>
  <conditionalFormatting sqref="AC155:AI155">
    <cfRule type="cellIs" dxfId="163" priority="4" operator="lessThan">
      <formula>$N$7</formula>
    </cfRule>
  </conditionalFormatting>
  <conditionalFormatting sqref="AC157:AI157">
    <cfRule type="cellIs" dxfId="162" priority="3" operator="greaterThan">
      <formula>$N$8</formula>
    </cfRule>
  </conditionalFormatting>
  <conditionalFormatting sqref="AC160:AI160">
    <cfRule type="expression" dxfId="161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A5747B3-E41D-40A0-9CAA-3101FB91061D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DDAF-731A-425B-9A13-89DC092494A3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入力シート!B27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入力シート!C27</f>
        <v>能登　六郎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Bxygo4tU4sOfV8ZWVwD9YJOKdEH6iPfJ/XCj7nmxa03h5/ZTlsCAhsL3xhguQFq1JdCCuJEHHCd5FiyEtmakKQ==" saltValue="b7Pjh1V6QeeuYnEUwtCcpg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60" priority="17" operator="greaterThan">
      <formula>$N$8</formula>
    </cfRule>
  </conditionalFormatting>
  <conditionalFormatting sqref="M16:S16">
    <cfRule type="cellIs" dxfId="15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58" priority="20">
      <formula>M16&gt;$N$8</formula>
    </cfRule>
  </conditionalFormatting>
  <conditionalFormatting sqref="M17:S17">
    <cfRule type="expression" dxfId="157" priority="22">
      <formula>M$16&lt;$N$7</formula>
    </cfRule>
  </conditionalFormatting>
  <conditionalFormatting sqref="M55:S55">
    <cfRule type="cellIs" dxfId="156" priority="15" operator="lessThan">
      <formula>$N$7</formula>
    </cfRule>
  </conditionalFormatting>
  <conditionalFormatting sqref="M60:S60">
    <cfRule type="expression" dxfId="155" priority="16">
      <formula>M59&gt;$N$8</formula>
    </cfRule>
  </conditionalFormatting>
  <conditionalFormatting sqref="M105:S105">
    <cfRule type="cellIs" dxfId="154" priority="11" operator="lessThan">
      <formula>$N$7</formula>
    </cfRule>
  </conditionalFormatting>
  <conditionalFormatting sqref="M110:S110">
    <cfRule type="expression" dxfId="153" priority="12">
      <formula>M109&gt;$N$8</formula>
    </cfRule>
  </conditionalFormatting>
  <conditionalFormatting sqref="M155:S155">
    <cfRule type="cellIs" dxfId="152" priority="7" operator="lessThan">
      <formula>$N$7</formula>
    </cfRule>
  </conditionalFormatting>
  <conditionalFormatting sqref="M157:S157">
    <cfRule type="cellIs" dxfId="151" priority="6" operator="greaterThan">
      <formula>$N$8</formula>
    </cfRule>
  </conditionalFormatting>
  <conditionalFormatting sqref="M160:S160">
    <cfRule type="expression" dxfId="150" priority="8">
      <formula>M159&gt;$N$8</formula>
    </cfRule>
  </conditionalFormatting>
  <conditionalFormatting sqref="AA1:AA8 K1:K1048576 AA14:AA1048576">
    <cfRule type="containsText" dxfId="149" priority="1" operator="containsText" text="NG">
      <formula>NOT(ISERROR(SEARCH("NG",K1)))</formula>
    </cfRule>
    <cfRule type="containsText" dxfId="148" priority="2" operator="containsText" text="OK">
      <formula>NOT(ISERROR(SEARCH("OK",K1)))</formula>
    </cfRule>
  </conditionalFormatting>
  <conditionalFormatting sqref="AC16:AI16">
    <cfRule type="cellIs" dxfId="147" priority="18" operator="lessThan">
      <formula>$N$7</formula>
    </cfRule>
  </conditionalFormatting>
  <conditionalFormatting sqref="AC17:AI17 M56:S56 AC56:AI56 M106:S106 AC106:AI106 M156:S156 AC156:AI156">
    <cfRule type="expression" dxfId="146" priority="23">
      <formula>M$16&gt;$N$8</formula>
    </cfRule>
  </conditionalFormatting>
  <conditionalFormatting sqref="AC21:AI21">
    <cfRule type="expression" dxfId="145" priority="19">
      <formula>AC20&gt;$N$8</formula>
    </cfRule>
  </conditionalFormatting>
  <conditionalFormatting sqref="AC55:AI55">
    <cfRule type="cellIs" dxfId="144" priority="13" operator="lessThan">
      <formula>$N$7</formula>
    </cfRule>
  </conditionalFormatting>
  <conditionalFormatting sqref="AC60:AI60">
    <cfRule type="expression" dxfId="143" priority="14">
      <formula>AC59&gt;$N$8</formula>
    </cfRule>
  </conditionalFormatting>
  <conditionalFormatting sqref="AC105:AI105">
    <cfRule type="cellIs" dxfId="142" priority="9" operator="lessThan">
      <formula>$N$7</formula>
    </cfRule>
  </conditionalFormatting>
  <conditionalFormatting sqref="AC110:AI110">
    <cfRule type="expression" dxfId="141" priority="10">
      <formula>AC109&gt;$N$8</formula>
    </cfRule>
  </conditionalFormatting>
  <conditionalFormatting sqref="AC155:AI155">
    <cfRule type="cellIs" dxfId="140" priority="4" operator="lessThan">
      <formula>$N$7</formula>
    </cfRule>
  </conditionalFormatting>
  <conditionalFormatting sqref="AC157:AI157">
    <cfRule type="cellIs" dxfId="139" priority="3" operator="greaterThan">
      <formula>$N$8</formula>
    </cfRule>
  </conditionalFormatting>
  <conditionalFormatting sqref="AC160:AI160">
    <cfRule type="expression" dxfId="13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2A2C9E0-3B2E-4CBA-9A42-3472AC4B3D24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956B2-06FD-437E-9AEC-949A2FA19452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入力シート!B28</f>
        <v>■建設（二次下請）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入力シート!C28</f>
        <v>加賀　一郎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SPm0oMIdwR1vuefQupv/sSk1k9oK5ebne6Y9b8b9Atn28WitX6+myvyJUHruZwic9PcBeS2CafCeI2iRkbDCFQ==" saltValue="qVzvJypcfSGrce/thjpoPA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37" priority="17" operator="greaterThan">
      <formula>$N$8</formula>
    </cfRule>
  </conditionalFormatting>
  <conditionalFormatting sqref="M16:S16">
    <cfRule type="cellIs" dxfId="13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35" priority="20">
      <formula>M16&gt;$N$8</formula>
    </cfRule>
  </conditionalFormatting>
  <conditionalFormatting sqref="M17:S17">
    <cfRule type="expression" dxfId="134" priority="22">
      <formula>M$16&lt;$N$7</formula>
    </cfRule>
  </conditionalFormatting>
  <conditionalFormatting sqref="M55:S55">
    <cfRule type="cellIs" dxfId="133" priority="15" operator="lessThan">
      <formula>$N$7</formula>
    </cfRule>
  </conditionalFormatting>
  <conditionalFormatting sqref="M60:S60">
    <cfRule type="expression" dxfId="132" priority="16">
      <formula>M59&gt;$N$8</formula>
    </cfRule>
  </conditionalFormatting>
  <conditionalFormatting sqref="M105:S105">
    <cfRule type="cellIs" dxfId="131" priority="11" operator="lessThan">
      <formula>$N$7</formula>
    </cfRule>
  </conditionalFormatting>
  <conditionalFormatting sqref="M110:S110">
    <cfRule type="expression" dxfId="130" priority="12">
      <formula>M109&gt;$N$8</formula>
    </cfRule>
  </conditionalFormatting>
  <conditionalFormatting sqref="M155:S155">
    <cfRule type="cellIs" dxfId="129" priority="7" operator="lessThan">
      <formula>$N$7</formula>
    </cfRule>
  </conditionalFormatting>
  <conditionalFormatting sqref="M157:S157">
    <cfRule type="cellIs" dxfId="128" priority="6" operator="greaterThan">
      <formula>$N$8</formula>
    </cfRule>
  </conditionalFormatting>
  <conditionalFormatting sqref="M160:S160">
    <cfRule type="expression" dxfId="127" priority="8">
      <formula>M159&gt;$N$8</formula>
    </cfRule>
  </conditionalFormatting>
  <conditionalFormatting sqref="AA1:AA8 K1:K1048576 AA14:AA1048576">
    <cfRule type="containsText" dxfId="126" priority="1" operator="containsText" text="NG">
      <formula>NOT(ISERROR(SEARCH("NG",K1)))</formula>
    </cfRule>
    <cfRule type="containsText" dxfId="125" priority="2" operator="containsText" text="OK">
      <formula>NOT(ISERROR(SEARCH("OK",K1)))</formula>
    </cfRule>
  </conditionalFormatting>
  <conditionalFormatting sqref="AC16:AI16">
    <cfRule type="cellIs" dxfId="124" priority="18" operator="lessThan">
      <formula>$N$7</formula>
    </cfRule>
  </conditionalFormatting>
  <conditionalFormatting sqref="AC17:AI17 M56:S56 AC56:AI56 M106:S106 AC106:AI106 M156:S156 AC156:AI156">
    <cfRule type="expression" dxfId="123" priority="23">
      <formula>M$16&gt;$N$8</formula>
    </cfRule>
  </conditionalFormatting>
  <conditionalFormatting sqref="AC21:AI21">
    <cfRule type="expression" dxfId="122" priority="19">
      <formula>AC20&gt;$N$8</formula>
    </cfRule>
  </conditionalFormatting>
  <conditionalFormatting sqref="AC55:AI55">
    <cfRule type="cellIs" dxfId="121" priority="13" operator="lessThan">
      <formula>$N$7</formula>
    </cfRule>
  </conditionalFormatting>
  <conditionalFormatting sqref="AC60:AI60">
    <cfRule type="expression" dxfId="120" priority="14">
      <formula>AC59&gt;$N$8</formula>
    </cfRule>
  </conditionalFormatting>
  <conditionalFormatting sqref="AC105:AI105">
    <cfRule type="cellIs" dxfId="119" priority="9" operator="lessThan">
      <formula>$N$7</formula>
    </cfRule>
  </conditionalFormatting>
  <conditionalFormatting sqref="AC110:AI110">
    <cfRule type="expression" dxfId="118" priority="10">
      <formula>AC109&gt;$N$8</formula>
    </cfRule>
  </conditionalFormatting>
  <conditionalFormatting sqref="AC155:AI155">
    <cfRule type="cellIs" dxfId="117" priority="4" operator="lessThan">
      <formula>$N$7</formula>
    </cfRule>
  </conditionalFormatting>
  <conditionalFormatting sqref="AC157:AI157">
    <cfRule type="cellIs" dxfId="116" priority="3" operator="greaterThan">
      <formula>$N$8</formula>
    </cfRule>
  </conditionalFormatting>
  <conditionalFormatting sqref="AC160:AI160">
    <cfRule type="expression" dxfId="11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A52F2B0-145E-40FC-9F28-8DF1303F22EF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6BA98-D4BE-47E2-9695-9E638FB143AA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入力シート!B29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入力シート!C29</f>
        <v>加賀　二郎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oJ2OiumGNpFdvNFccs0JwUwP3wM1gXzYdm0t69HelMGmwKPlQBxAvijSjxQTTADjcQB6M0shulytwzB2zfaIPA==" saltValue="1ItXzuaKXr8+KGVnZGYxew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114" priority="17" operator="greaterThan">
      <formula>$N$8</formula>
    </cfRule>
  </conditionalFormatting>
  <conditionalFormatting sqref="M16:S16">
    <cfRule type="cellIs" dxfId="11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112" priority="20">
      <formula>M16&gt;$N$8</formula>
    </cfRule>
  </conditionalFormatting>
  <conditionalFormatting sqref="M17:S17">
    <cfRule type="expression" dxfId="111" priority="22">
      <formula>M$16&lt;$N$7</formula>
    </cfRule>
  </conditionalFormatting>
  <conditionalFormatting sqref="M55:S55">
    <cfRule type="cellIs" dxfId="110" priority="15" operator="lessThan">
      <formula>$N$7</formula>
    </cfRule>
  </conditionalFormatting>
  <conditionalFormatting sqref="M60:S60">
    <cfRule type="expression" dxfId="109" priority="16">
      <formula>M59&gt;$N$8</formula>
    </cfRule>
  </conditionalFormatting>
  <conditionalFormatting sqref="M105:S105">
    <cfRule type="cellIs" dxfId="108" priority="11" operator="lessThan">
      <formula>$N$7</formula>
    </cfRule>
  </conditionalFormatting>
  <conditionalFormatting sqref="M110:S110">
    <cfRule type="expression" dxfId="107" priority="12">
      <formula>M109&gt;$N$8</formula>
    </cfRule>
  </conditionalFormatting>
  <conditionalFormatting sqref="M155:S155">
    <cfRule type="cellIs" dxfId="106" priority="7" operator="lessThan">
      <formula>$N$7</formula>
    </cfRule>
  </conditionalFormatting>
  <conditionalFormatting sqref="M157:S157">
    <cfRule type="cellIs" dxfId="105" priority="6" operator="greaterThan">
      <formula>$N$8</formula>
    </cfRule>
  </conditionalFormatting>
  <conditionalFormatting sqref="M160:S160">
    <cfRule type="expression" dxfId="104" priority="8">
      <formula>M159&gt;$N$8</formula>
    </cfRule>
  </conditionalFormatting>
  <conditionalFormatting sqref="AA1:AA8 K1:K1048576 AA14:AA1048576">
    <cfRule type="containsText" dxfId="103" priority="1" operator="containsText" text="NG">
      <formula>NOT(ISERROR(SEARCH("NG",K1)))</formula>
    </cfRule>
    <cfRule type="containsText" dxfId="102" priority="2" operator="containsText" text="OK">
      <formula>NOT(ISERROR(SEARCH("OK",K1)))</formula>
    </cfRule>
  </conditionalFormatting>
  <conditionalFormatting sqref="AC16:AI16">
    <cfRule type="cellIs" dxfId="101" priority="18" operator="lessThan">
      <formula>$N$7</formula>
    </cfRule>
  </conditionalFormatting>
  <conditionalFormatting sqref="AC17:AI17 M56:S56 AC56:AI56 M106:S106 AC106:AI106 M156:S156 AC156:AI156">
    <cfRule type="expression" dxfId="100" priority="23">
      <formula>M$16&gt;$N$8</formula>
    </cfRule>
  </conditionalFormatting>
  <conditionalFormatting sqref="AC21:AI21">
    <cfRule type="expression" dxfId="99" priority="19">
      <formula>AC20&gt;$N$8</formula>
    </cfRule>
  </conditionalFormatting>
  <conditionalFormatting sqref="AC55:AI55">
    <cfRule type="cellIs" dxfId="98" priority="13" operator="lessThan">
      <formula>$N$7</formula>
    </cfRule>
  </conditionalFormatting>
  <conditionalFormatting sqref="AC60:AI60">
    <cfRule type="expression" dxfId="97" priority="14">
      <formula>AC59&gt;$N$8</formula>
    </cfRule>
  </conditionalFormatting>
  <conditionalFormatting sqref="AC105:AI105">
    <cfRule type="cellIs" dxfId="96" priority="9" operator="lessThan">
      <formula>$N$7</formula>
    </cfRule>
  </conditionalFormatting>
  <conditionalFormatting sqref="AC110:AI110">
    <cfRule type="expression" dxfId="95" priority="10">
      <formula>AC109&gt;$N$8</formula>
    </cfRule>
  </conditionalFormatting>
  <conditionalFormatting sqref="AC155:AI155">
    <cfRule type="cellIs" dxfId="94" priority="4" operator="lessThan">
      <formula>$N$7</formula>
    </cfRule>
  </conditionalFormatting>
  <conditionalFormatting sqref="AC157:AI157">
    <cfRule type="cellIs" dxfId="93" priority="3" operator="greaterThan">
      <formula>$N$8</formula>
    </cfRule>
  </conditionalFormatting>
  <conditionalFormatting sqref="AC160:AI160">
    <cfRule type="expression" dxfId="9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426B835-42A4-4480-B734-7436ABF2E7BB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352E2-9491-4123-9905-1F9529B07D0B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入力シート!B30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入力シート!C30</f>
        <v>加賀　三郎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gRY6ksrx72knbsGTEdXyuU2AlUBHdOGNpDLaBMGq0jk1fLnG0CYcgWXThZzYzosBG/XR+CcU/jx+y16hb16OuQ==" saltValue="1qvdY97FB8MgrfVBP15YD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91" priority="17" operator="greaterThan">
      <formula>$N$8</formula>
    </cfRule>
  </conditionalFormatting>
  <conditionalFormatting sqref="M16:S16">
    <cfRule type="cellIs" dxfId="9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89" priority="20">
      <formula>M16&gt;$N$8</formula>
    </cfRule>
  </conditionalFormatting>
  <conditionalFormatting sqref="M17:S17">
    <cfRule type="expression" dxfId="88" priority="22">
      <formula>M$16&lt;$N$7</formula>
    </cfRule>
  </conditionalFormatting>
  <conditionalFormatting sqref="M55:S55">
    <cfRule type="cellIs" dxfId="87" priority="15" operator="lessThan">
      <formula>$N$7</formula>
    </cfRule>
  </conditionalFormatting>
  <conditionalFormatting sqref="M60:S60">
    <cfRule type="expression" dxfId="86" priority="16">
      <formula>M59&gt;$N$8</formula>
    </cfRule>
  </conditionalFormatting>
  <conditionalFormatting sqref="M105:S105">
    <cfRule type="cellIs" dxfId="85" priority="11" operator="lessThan">
      <formula>$N$7</formula>
    </cfRule>
  </conditionalFormatting>
  <conditionalFormatting sqref="M110:S110">
    <cfRule type="expression" dxfId="84" priority="12">
      <formula>M109&gt;$N$8</formula>
    </cfRule>
  </conditionalFormatting>
  <conditionalFormatting sqref="M155:S155">
    <cfRule type="cellIs" dxfId="83" priority="7" operator="lessThan">
      <formula>$N$7</formula>
    </cfRule>
  </conditionalFormatting>
  <conditionalFormatting sqref="M157:S157">
    <cfRule type="cellIs" dxfId="82" priority="6" operator="greaterThan">
      <formula>$N$8</formula>
    </cfRule>
  </conditionalFormatting>
  <conditionalFormatting sqref="M160:S160">
    <cfRule type="expression" dxfId="81" priority="8">
      <formula>M159&gt;$N$8</formula>
    </cfRule>
  </conditionalFormatting>
  <conditionalFormatting sqref="AA1:AA8 K1:K1048576 AA14:AA1048576">
    <cfRule type="containsText" dxfId="80" priority="1" operator="containsText" text="NG">
      <formula>NOT(ISERROR(SEARCH("NG",K1)))</formula>
    </cfRule>
    <cfRule type="containsText" dxfId="79" priority="2" operator="containsText" text="OK">
      <formula>NOT(ISERROR(SEARCH("OK",K1)))</formula>
    </cfRule>
  </conditionalFormatting>
  <conditionalFormatting sqref="AC16:AI16">
    <cfRule type="cellIs" dxfId="78" priority="18" operator="lessThan">
      <formula>$N$7</formula>
    </cfRule>
  </conditionalFormatting>
  <conditionalFormatting sqref="AC17:AI17 M56:S56 AC56:AI56 M106:S106 AC106:AI106 M156:S156 AC156:AI156">
    <cfRule type="expression" dxfId="77" priority="23">
      <formula>M$16&gt;$N$8</formula>
    </cfRule>
  </conditionalFormatting>
  <conditionalFormatting sqref="AC21:AI21">
    <cfRule type="expression" dxfId="76" priority="19">
      <formula>AC20&gt;$N$8</formula>
    </cfRule>
  </conditionalFormatting>
  <conditionalFormatting sqref="AC55:AI55">
    <cfRule type="cellIs" dxfId="75" priority="13" operator="lessThan">
      <formula>$N$7</formula>
    </cfRule>
  </conditionalFormatting>
  <conditionalFormatting sqref="AC60:AI60">
    <cfRule type="expression" dxfId="74" priority="14">
      <formula>AC59&gt;$N$8</formula>
    </cfRule>
  </conditionalFormatting>
  <conditionalFormatting sqref="AC105:AI105">
    <cfRule type="cellIs" dxfId="73" priority="9" operator="lessThan">
      <formula>$N$7</formula>
    </cfRule>
  </conditionalFormatting>
  <conditionalFormatting sqref="AC110:AI110">
    <cfRule type="expression" dxfId="72" priority="10">
      <formula>AC109&gt;$N$8</formula>
    </cfRule>
  </conditionalFormatting>
  <conditionalFormatting sqref="AC155:AI155">
    <cfRule type="cellIs" dxfId="71" priority="4" operator="lessThan">
      <formula>$N$7</formula>
    </cfRule>
  </conditionalFormatting>
  <conditionalFormatting sqref="AC157:AI157">
    <cfRule type="cellIs" dxfId="70" priority="3" operator="greaterThan">
      <formula>$N$8</formula>
    </cfRule>
  </conditionalFormatting>
  <conditionalFormatting sqref="AC160:AI160">
    <cfRule type="expression" dxfId="6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F9CBB1-A449-4E07-848D-F67815FD86F2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9F691-BCB1-45D4-875F-49EF57BF96CF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入力シート!B31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入力シート!C31</f>
        <v>加賀　四郎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en2QH4bFfpEpip7APX6k8taO3P5yhaa5rTnvqkWqfeI+8QEFvWvbDlsGwEULobskAH6rcR+Q4xIoMwik/RMKeA==" saltValue="H9oAoFFdN39PdhoQ+WKns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68" priority="17" operator="greaterThan">
      <formula>$N$8</formula>
    </cfRule>
  </conditionalFormatting>
  <conditionalFormatting sqref="M16:S16">
    <cfRule type="cellIs" dxfId="6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66" priority="20">
      <formula>M16&gt;$N$8</formula>
    </cfRule>
  </conditionalFormatting>
  <conditionalFormatting sqref="M17:S17">
    <cfRule type="expression" dxfId="65" priority="22">
      <formula>M$16&lt;$N$7</formula>
    </cfRule>
  </conditionalFormatting>
  <conditionalFormatting sqref="M55:S55">
    <cfRule type="cellIs" dxfId="64" priority="15" operator="lessThan">
      <formula>$N$7</formula>
    </cfRule>
  </conditionalFormatting>
  <conditionalFormatting sqref="M60:S60">
    <cfRule type="expression" dxfId="63" priority="16">
      <formula>M59&gt;$N$8</formula>
    </cfRule>
  </conditionalFormatting>
  <conditionalFormatting sqref="M105:S105">
    <cfRule type="cellIs" dxfId="62" priority="11" operator="lessThan">
      <formula>$N$7</formula>
    </cfRule>
  </conditionalFormatting>
  <conditionalFormatting sqref="M110:S110">
    <cfRule type="expression" dxfId="61" priority="12">
      <formula>M109&gt;$N$8</formula>
    </cfRule>
  </conditionalFormatting>
  <conditionalFormatting sqref="M155:S155">
    <cfRule type="cellIs" dxfId="60" priority="7" operator="lessThan">
      <formula>$N$7</formula>
    </cfRule>
  </conditionalFormatting>
  <conditionalFormatting sqref="M157:S157">
    <cfRule type="cellIs" dxfId="59" priority="6" operator="greaterThan">
      <formula>$N$8</formula>
    </cfRule>
  </conditionalFormatting>
  <conditionalFormatting sqref="M160:S160">
    <cfRule type="expression" dxfId="58" priority="8">
      <formula>M159&gt;$N$8</formula>
    </cfRule>
  </conditionalFormatting>
  <conditionalFormatting sqref="AA1:AA8 K1:K1048576 AA14:AA1048576">
    <cfRule type="containsText" dxfId="57" priority="1" operator="containsText" text="NG">
      <formula>NOT(ISERROR(SEARCH("NG",K1)))</formula>
    </cfRule>
    <cfRule type="containsText" dxfId="56" priority="2" operator="containsText" text="OK">
      <formula>NOT(ISERROR(SEARCH("OK",K1)))</formula>
    </cfRule>
  </conditionalFormatting>
  <conditionalFormatting sqref="AC16:AI16">
    <cfRule type="cellIs" dxfId="55" priority="18" operator="lessThan">
      <formula>$N$7</formula>
    </cfRule>
  </conditionalFormatting>
  <conditionalFormatting sqref="AC17:AI17 M56:S56 AC56:AI56 M106:S106 AC106:AI106 M156:S156 AC156:AI156">
    <cfRule type="expression" dxfId="54" priority="23">
      <formula>M$16&gt;$N$8</formula>
    </cfRule>
  </conditionalFormatting>
  <conditionalFormatting sqref="AC21:AI21">
    <cfRule type="expression" dxfId="53" priority="19">
      <formula>AC20&gt;$N$8</formula>
    </cfRule>
  </conditionalFormatting>
  <conditionalFormatting sqref="AC55:AI55">
    <cfRule type="cellIs" dxfId="52" priority="13" operator="lessThan">
      <formula>$N$7</formula>
    </cfRule>
  </conditionalFormatting>
  <conditionalFormatting sqref="AC60:AI60">
    <cfRule type="expression" dxfId="51" priority="14">
      <formula>AC59&gt;$N$8</formula>
    </cfRule>
  </conditionalFormatting>
  <conditionalFormatting sqref="AC105:AI105">
    <cfRule type="cellIs" dxfId="50" priority="9" operator="lessThan">
      <formula>$N$7</formula>
    </cfRule>
  </conditionalFormatting>
  <conditionalFormatting sqref="AC110:AI110">
    <cfRule type="expression" dxfId="49" priority="10">
      <formula>AC109&gt;$N$8</formula>
    </cfRule>
  </conditionalFormatting>
  <conditionalFormatting sqref="AC155:AI155">
    <cfRule type="cellIs" dxfId="48" priority="4" operator="lessThan">
      <formula>$N$7</formula>
    </cfRule>
  </conditionalFormatting>
  <conditionalFormatting sqref="AC157:AI157">
    <cfRule type="cellIs" dxfId="47" priority="3" operator="greaterThan">
      <formula>$N$8</formula>
    </cfRule>
  </conditionalFormatting>
  <conditionalFormatting sqref="AC160:AI160">
    <cfRule type="expression" dxfId="4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2243538-198B-4B0D-8227-D2AE2FE5FF23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B2F35-613D-4953-9E3D-20226CA0BFBC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入力シート!B32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入力シート!C32</f>
        <v>加賀　五郎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ELOLDFbd0rrTBxJXAsEOZuJGeRGjRr5LXHsHDoRFmjulF0YX1GnmGm1CrtyoCwy/NPtCn0pJqnO5k99lQ5r00A==" saltValue="vOKaX0J2FHVJ3iwMOr3x2A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5" priority="17" operator="greaterThan">
      <formula>$N$8</formula>
    </cfRule>
  </conditionalFormatting>
  <conditionalFormatting sqref="M16:S16">
    <cfRule type="cellIs" dxfId="4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3" priority="20">
      <formula>M16&gt;$N$8</formula>
    </cfRule>
  </conditionalFormatting>
  <conditionalFormatting sqref="M17:S17">
    <cfRule type="expression" dxfId="42" priority="22">
      <formula>M$16&lt;$N$7</formula>
    </cfRule>
  </conditionalFormatting>
  <conditionalFormatting sqref="M55:S55">
    <cfRule type="cellIs" dxfId="41" priority="15" operator="lessThan">
      <formula>$N$7</formula>
    </cfRule>
  </conditionalFormatting>
  <conditionalFormatting sqref="M60:S60">
    <cfRule type="expression" dxfId="40" priority="16">
      <formula>M59&gt;$N$8</formula>
    </cfRule>
  </conditionalFormatting>
  <conditionalFormatting sqref="M105:S105">
    <cfRule type="cellIs" dxfId="39" priority="11" operator="lessThan">
      <formula>$N$7</formula>
    </cfRule>
  </conditionalFormatting>
  <conditionalFormatting sqref="M110:S110">
    <cfRule type="expression" dxfId="38" priority="12">
      <formula>M109&gt;$N$8</formula>
    </cfRule>
  </conditionalFormatting>
  <conditionalFormatting sqref="M155:S155">
    <cfRule type="cellIs" dxfId="37" priority="7" operator="lessThan">
      <formula>$N$7</formula>
    </cfRule>
  </conditionalFormatting>
  <conditionalFormatting sqref="M157:S157">
    <cfRule type="cellIs" dxfId="36" priority="6" operator="greaterThan">
      <formula>$N$8</formula>
    </cfRule>
  </conditionalFormatting>
  <conditionalFormatting sqref="M160:S160">
    <cfRule type="expression" dxfId="35" priority="8">
      <formula>M159&gt;$N$8</formula>
    </cfRule>
  </conditionalFormatting>
  <conditionalFormatting sqref="AA1:AA8 K1:K1048576 AA14:AA1048576">
    <cfRule type="containsText" dxfId="34" priority="1" operator="containsText" text="NG">
      <formula>NOT(ISERROR(SEARCH("NG",K1)))</formula>
    </cfRule>
    <cfRule type="containsText" dxfId="33" priority="2" operator="containsText" text="OK">
      <formula>NOT(ISERROR(SEARCH("OK",K1)))</formula>
    </cfRule>
  </conditionalFormatting>
  <conditionalFormatting sqref="AC16:AI16">
    <cfRule type="cellIs" dxfId="32" priority="18" operator="lessThan">
      <formula>$N$7</formula>
    </cfRule>
  </conditionalFormatting>
  <conditionalFormatting sqref="AC17:AI17 M56:S56 AC56:AI56 M106:S106 AC106:AI106 M156:S156 AC156:AI156">
    <cfRule type="expression" dxfId="31" priority="23">
      <formula>M$16&gt;$N$8</formula>
    </cfRule>
  </conditionalFormatting>
  <conditionalFormatting sqref="AC21:AI21">
    <cfRule type="expression" dxfId="30" priority="19">
      <formula>AC20&gt;$N$8</formula>
    </cfRule>
  </conditionalFormatting>
  <conditionalFormatting sqref="AC55:AI55">
    <cfRule type="cellIs" dxfId="29" priority="13" operator="lessThan">
      <formula>$N$7</formula>
    </cfRule>
  </conditionalFormatting>
  <conditionalFormatting sqref="AC60:AI60">
    <cfRule type="expression" dxfId="28" priority="14">
      <formula>AC59&gt;$N$8</formula>
    </cfRule>
  </conditionalFormatting>
  <conditionalFormatting sqref="AC105:AI105">
    <cfRule type="cellIs" dxfId="27" priority="9" operator="lessThan">
      <formula>$N$7</formula>
    </cfRule>
  </conditionalFormatting>
  <conditionalFormatting sqref="AC110:AI110">
    <cfRule type="expression" dxfId="26" priority="10">
      <formula>AC109&gt;$N$8</formula>
    </cfRule>
  </conditionalFormatting>
  <conditionalFormatting sqref="AC155:AI155">
    <cfRule type="cellIs" dxfId="25" priority="4" operator="lessThan">
      <formula>$N$7</formula>
    </cfRule>
  </conditionalFormatting>
  <conditionalFormatting sqref="AC157:AI157">
    <cfRule type="cellIs" dxfId="24" priority="3" operator="greaterThan">
      <formula>$N$8</formula>
    </cfRule>
  </conditionalFormatting>
  <conditionalFormatting sqref="AC160:AI160">
    <cfRule type="expression" dxfId="2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D28AAE2-E1CD-47C1-AC0B-D67981E2F3C5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089A1-0AA1-4AE3-A409-0672485B5ECC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入力シート!B33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入力シート!C33</f>
        <v>加賀　六郎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Wzh72658Tz1KsMH3bs0geqmztUF1q3KozuvDZrAU25sAtgEAUjUwcY73/St/Ac9a6LqMSQzTNKXYs8uUhxFB8Q==" saltValue="YcOz9wmClYsqLDiHLTL6RA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2" priority="17" operator="greaterThan">
      <formula>$N$8</formula>
    </cfRule>
  </conditionalFormatting>
  <conditionalFormatting sqref="M16:S16">
    <cfRule type="cellIs" dxfId="2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0" priority="20">
      <formula>M16&gt;$N$8</formula>
    </cfRule>
  </conditionalFormatting>
  <conditionalFormatting sqref="M17:S17">
    <cfRule type="expression" dxfId="19" priority="22">
      <formula>M$16&lt;$N$7</formula>
    </cfRule>
  </conditionalFormatting>
  <conditionalFormatting sqref="M55:S55">
    <cfRule type="cellIs" dxfId="18" priority="15" operator="lessThan">
      <formula>$N$7</formula>
    </cfRule>
  </conditionalFormatting>
  <conditionalFormatting sqref="M60:S60">
    <cfRule type="expression" dxfId="17" priority="16">
      <formula>M59&gt;$N$8</formula>
    </cfRule>
  </conditionalFormatting>
  <conditionalFormatting sqref="M105:S105">
    <cfRule type="cellIs" dxfId="16" priority="11" operator="lessThan">
      <formula>$N$7</formula>
    </cfRule>
  </conditionalFormatting>
  <conditionalFormatting sqref="M110:S110">
    <cfRule type="expression" dxfId="15" priority="12">
      <formula>M109&gt;$N$8</formula>
    </cfRule>
  </conditionalFormatting>
  <conditionalFormatting sqref="M155:S155">
    <cfRule type="cellIs" dxfId="14" priority="7" operator="lessThan">
      <formula>$N$7</formula>
    </cfRule>
  </conditionalFormatting>
  <conditionalFormatting sqref="M157:S157">
    <cfRule type="cellIs" dxfId="13" priority="6" operator="greaterThan">
      <formula>$N$8</formula>
    </cfRule>
  </conditionalFormatting>
  <conditionalFormatting sqref="M160:S160">
    <cfRule type="expression" dxfId="12" priority="8">
      <formula>M159&gt;$N$8</formula>
    </cfRule>
  </conditionalFormatting>
  <conditionalFormatting sqref="AA1:AA8 K1:K1048576 AA14:AA1048576">
    <cfRule type="containsText" dxfId="11" priority="1" operator="containsText" text="NG">
      <formula>NOT(ISERROR(SEARCH("NG",K1)))</formula>
    </cfRule>
    <cfRule type="containsText" dxfId="10" priority="2" operator="containsText" text="OK">
      <formula>NOT(ISERROR(SEARCH("OK",K1)))</formula>
    </cfRule>
  </conditionalFormatting>
  <conditionalFormatting sqref="AC16:AI16">
    <cfRule type="cellIs" dxfId="9" priority="18" operator="lessThan">
      <formula>$N$7</formula>
    </cfRule>
  </conditionalFormatting>
  <conditionalFormatting sqref="AC17:AI17 M56:S56 AC56:AI56 M106:S106 AC106:AI106 M156:S156 AC156:AI156">
    <cfRule type="expression" dxfId="8" priority="23">
      <formula>M$16&gt;$N$8</formula>
    </cfRule>
  </conditionalFormatting>
  <conditionalFormatting sqref="AC21:AI21">
    <cfRule type="expression" dxfId="7" priority="19">
      <formula>AC20&gt;$N$8</formula>
    </cfRule>
  </conditionalFormatting>
  <conditionalFormatting sqref="AC55:AI55">
    <cfRule type="cellIs" dxfId="6" priority="13" operator="lessThan">
      <formula>$N$7</formula>
    </cfRule>
  </conditionalFormatting>
  <conditionalFormatting sqref="AC60:AI60">
    <cfRule type="expression" dxfId="5" priority="14">
      <formula>AC59&gt;$N$8</formula>
    </cfRule>
  </conditionalFormatting>
  <conditionalFormatting sqref="AC105:AI105">
    <cfRule type="cellIs" dxfId="4" priority="9" operator="lessThan">
      <formula>$N$7</formula>
    </cfRule>
  </conditionalFormatting>
  <conditionalFormatting sqref="AC110:AI110">
    <cfRule type="expression" dxfId="3" priority="10">
      <formula>AC109&gt;$N$8</formula>
    </cfRule>
  </conditionalFormatting>
  <conditionalFormatting sqref="AC155:AI155">
    <cfRule type="cellIs" dxfId="2" priority="4" operator="lessThan">
      <formula>$N$7</formula>
    </cfRule>
  </conditionalFormatting>
  <conditionalFormatting sqref="AC157:AI157">
    <cfRule type="cellIs" dxfId="1" priority="3" operator="greaterThan">
      <formula>$N$8</formula>
    </cfRule>
  </conditionalFormatting>
  <conditionalFormatting sqref="AC160:AI160">
    <cfRule type="expression" dxfId="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CF953A3-DE4B-43BA-AF92-BEAB62BB3369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243"/>
  <sheetViews>
    <sheetView view="pageBreakPreview" zoomScale="55" zoomScaleNormal="100" zoomScaleSheetLayoutView="55" workbookViewId="0">
      <selection activeCell="AC74" sqref="AC74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入力シート!B16</f>
        <v>●建設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入力シート!C16</f>
        <v>小松　一郎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N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si="7"/>
        <v>45805</v>
      </c>
      <c r="P20" s="11">
        <f t="shared" si="7"/>
        <v>45806</v>
      </c>
      <c r="Q20" s="11">
        <f t="shared" si="7"/>
        <v>45807</v>
      </c>
      <c r="R20" s="12">
        <f>Q20+1</f>
        <v>45808</v>
      </c>
      <c r="S20" s="13">
        <f>R20+1</f>
        <v>45809</v>
      </c>
      <c r="T20" s="30">
        <f t="shared" ref="T20" si="17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8">AC20+1</f>
        <v>45916</v>
      </c>
      <c r="AE20" s="11">
        <f t="shared" si="18"/>
        <v>45917</v>
      </c>
      <c r="AF20" s="11">
        <f t="shared" si="18"/>
        <v>45918</v>
      </c>
      <c r="AG20" s="11">
        <f t="shared" si="18"/>
        <v>45919</v>
      </c>
      <c r="AH20" s="12">
        <f t="shared" si="18"/>
        <v>45920</v>
      </c>
      <c r="AI20" s="13">
        <f t="shared" si="18"/>
        <v>45921</v>
      </c>
      <c r="AJ20" s="30">
        <f t="shared" ref="AJ20" si="19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0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1">COUNTIF(M21:S21,"●")</f>
        <v>0</v>
      </c>
      <c r="U21" s="64">
        <f t="shared" ref="U21" si="22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3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4">COUNTIF(AC21:AI21,"●")</f>
        <v>0</v>
      </c>
      <c r="AK21" s="64">
        <f t="shared" ref="AK21" si="25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si="7"/>
        <v>45812</v>
      </c>
      <c r="P22" s="11">
        <f t="shared" si="7"/>
        <v>45813</v>
      </c>
      <c r="Q22" s="11">
        <f t="shared" si="7"/>
        <v>45814</v>
      </c>
      <c r="R22" s="12">
        <f>Q22+1</f>
        <v>45815</v>
      </c>
      <c r="S22" s="13">
        <f>R22+1</f>
        <v>45816</v>
      </c>
      <c r="T22" s="30">
        <f t="shared" ref="T22" si="26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7">AC22+1</f>
        <v>45923</v>
      </c>
      <c r="AE22" s="11">
        <f t="shared" si="27"/>
        <v>45924</v>
      </c>
      <c r="AF22" s="11">
        <f t="shared" si="27"/>
        <v>45925</v>
      </c>
      <c r="AG22" s="11">
        <f t="shared" si="27"/>
        <v>45926</v>
      </c>
      <c r="AH22" s="12">
        <f t="shared" si="27"/>
        <v>45927</v>
      </c>
      <c r="AI22" s="13">
        <f t="shared" si="27"/>
        <v>45928</v>
      </c>
      <c r="AJ22" s="30">
        <f t="shared" ref="AJ22" si="28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29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0">COUNTIF(M23:S23,"●")</f>
        <v>0</v>
      </c>
      <c r="U23" s="64">
        <f t="shared" ref="U23" si="31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2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3">COUNTIF(AC23:AI23,"●")</f>
        <v>0</v>
      </c>
      <c r="AK23" s="64">
        <f t="shared" ref="AK23" si="34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si="7"/>
        <v>45819</v>
      </c>
      <c r="P24" s="11">
        <f t="shared" si="7"/>
        <v>45820</v>
      </c>
      <c r="Q24" s="11">
        <f t="shared" si="7"/>
        <v>45821</v>
      </c>
      <c r="R24" s="12">
        <f>Q24+1</f>
        <v>45822</v>
      </c>
      <c r="S24" s="13">
        <f>R24+1</f>
        <v>45823</v>
      </c>
      <c r="T24" s="30">
        <f t="shared" ref="T24" si="35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6">AC24+1</f>
        <v>45930</v>
      </c>
      <c r="AE24" s="11">
        <f t="shared" si="36"/>
        <v>45931</v>
      </c>
      <c r="AF24" s="11">
        <f t="shared" si="36"/>
        <v>45932</v>
      </c>
      <c r="AG24" s="11">
        <f t="shared" si="36"/>
        <v>45933</v>
      </c>
      <c r="AH24" s="12">
        <f t="shared" si="36"/>
        <v>45934</v>
      </c>
      <c r="AI24" s="13">
        <f t="shared" si="36"/>
        <v>45935</v>
      </c>
      <c r="AJ24" s="30">
        <f t="shared" ref="AJ24" si="37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38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39">COUNTIF(M25:S25,"●")</f>
        <v>0</v>
      </c>
      <c r="U25" s="64">
        <f t="shared" ref="U25" si="40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1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2">COUNTIF(AC25:AI25,"●")</f>
        <v>0</v>
      </c>
      <c r="AK25" s="64">
        <f t="shared" ref="AK25" si="43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si="7"/>
        <v>45826</v>
      </c>
      <c r="P26" s="11">
        <f t="shared" si="7"/>
        <v>45827</v>
      </c>
      <c r="Q26" s="11">
        <f t="shared" si="7"/>
        <v>45828</v>
      </c>
      <c r="R26" s="12">
        <f>Q26+1</f>
        <v>45829</v>
      </c>
      <c r="S26" s="13">
        <f>R26+1</f>
        <v>45830</v>
      </c>
      <c r="T26" s="30">
        <f t="shared" ref="T26" si="44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5">AC26+1</f>
        <v>45937</v>
      </c>
      <c r="AE26" s="11">
        <f t="shared" si="45"/>
        <v>45938</v>
      </c>
      <c r="AF26" s="11">
        <f t="shared" si="45"/>
        <v>45939</v>
      </c>
      <c r="AG26" s="11">
        <f t="shared" si="45"/>
        <v>45940</v>
      </c>
      <c r="AH26" s="12">
        <f t="shared" si="45"/>
        <v>45941</v>
      </c>
      <c r="AI26" s="13">
        <f t="shared" si="45"/>
        <v>45942</v>
      </c>
      <c r="AJ26" s="30">
        <f t="shared" ref="AJ26" si="46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47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48">COUNTIF(M27:S27,"●")</f>
        <v>0</v>
      </c>
      <c r="U27" s="64">
        <f t="shared" ref="U27" si="49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0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1">COUNTIF(AC27:AI27,"●")</f>
        <v>0</v>
      </c>
      <c r="AK27" s="64">
        <f t="shared" ref="AK27" si="52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si="7"/>
        <v>45833</v>
      </c>
      <c r="P28" s="11">
        <f t="shared" si="7"/>
        <v>45834</v>
      </c>
      <c r="Q28" s="11">
        <f t="shared" si="7"/>
        <v>45835</v>
      </c>
      <c r="R28" s="12">
        <f>Q28+1</f>
        <v>45836</v>
      </c>
      <c r="S28" s="13">
        <f>R28+1</f>
        <v>45837</v>
      </c>
      <c r="T28" s="30">
        <f t="shared" ref="T28" si="53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4">AC28+1</f>
        <v>45944</v>
      </c>
      <c r="AE28" s="11">
        <f t="shared" si="54"/>
        <v>45945</v>
      </c>
      <c r="AF28" s="11">
        <f t="shared" si="54"/>
        <v>45946</v>
      </c>
      <c r="AG28" s="11">
        <f t="shared" si="54"/>
        <v>45947</v>
      </c>
      <c r="AH28" s="12">
        <f t="shared" si="54"/>
        <v>45948</v>
      </c>
      <c r="AI28" s="13">
        <f t="shared" si="54"/>
        <v>45949</v>
      </c>
      <c r="AJ28" s="30">
        <f t="shared" ref="AJ28" si="55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56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57">COUNTIF(M29:S29,"●")</f>
        <v>0</v>
      </c>
      <c r="U29" s="64">
        <f t="shared" ref="U29" si="58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59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0">COUNTIF(AC29:AI29,"●")</f>
        <v>0</v>
      </c>
      <c r="AK29" s="64">
        <f t="shared" ref="AK29" si="61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si="7"/>
        <v>45840</v>
      </c>
      <c r="P30" s="11">
        <f t="shared" si="7"/>
        <v>45841</v>
      </c>
      <c r="Q30" s="11">
        <f t="shared" si="7"/>
        <v>45842</v>
      </c>
      <c r="R30" s="12">
        <f>Q30+1</f>
        <v>45843</v>
      </c>
      <c r="S30" s="13">
        <f>R30+1</f>
        <v>45844</v>
      </c>
      <c r="T30" s="30">
        <f t="shared" ref="T30" si="62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3">AC30+1</f>
        <v>45951</v>
      </c>
      <c r="AE30" s="11">
        <f t="shared" si="63"/>
        <v>45952</v>
      </c>
      <c r="AF30" s="11">
        <f t="shared" si="63"/>
        <v>45953</v>
      </c>
      <c r="AG30" s="11">
        <f t="shared" si="63"/>
        <v>45954</v>
      </c>
      <c r="AH30" s="12">
        <f t="shared" si="63"/>
        <v>45955</v>
      </c>
      <c r="AI30" s="13">
        <f t="shared" si="63"/>
        <v>45956</v>
      </c>
      <c r="AJ30" s="30">
        <f t="shared" ref="AJ30" si="64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65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66">COUNTIF(M31:S31,"●")</f>
        <v>0</v>
      </c>
      <c r="U31" s="64">
        <f t="shared" ref="U31" si="67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68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69">COUNTIF(AC31:AI31,"●")</f>
        <v>0</v>
      </c>
      <c r="AK31" s="64">
        <f t="shared" ref="AK31" si="70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si="7"/>
        <v>45847</v>
      </c>
      <c r="P32" s="11">
        <f t="shared" si="7"/>
        <v>45848</v>
      </c>
      <c r="Q32" s="11">
        <f t="shared" si="7"/>
        <v>45849</v>
      </c>
      <c r="R32" s="12">
        <f>Q32+1</f>
        <v>45850</v>
      </c>
      <c r="S32" s="13">
        <f>R32+1</f>
        <v>45851</v>
      </c>
      <c r="T32" s="30">
        <f t="shared" ref="T32" si="71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2">AC32+1</f>
        <v>45958</v>
      </c>
      <c r="AE32" s="11">
        <f t="shared" si="72"/>
        <v>45959</v>
      </c>
      <c r="AF32" s="11">
        <f t="shared" si="72"/>
        <v>45960</v>
      </c>
      <c r="AG32" s="11">
        <f t="shared" si="72"/>
        <v>45961</v>
      </c>
      <c r="AH32" s="12">
        <f t="shared" si="72"/>
        <v>45962</v>
      </c>
      <c r="AI32" s="13">
        <f t="shared" si="72"/>
        <v>45963</v>
      </c>
      <c r="AJ32" s="30">
        <f t="shared" ref="AJ32" si="73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74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75">COUNTIF(M33:S33,"●")</f>
        <v>0</v>
      </c>
      <c r="U33" s="64">
        <f t="shared" ref="U33" si="76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77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78">COUNTIF(AC33:AI33,"●")</f>
        <v>0</v>
      </c>
      <c r="AK33" s="64">
        <f t="shared" ref="AK33" si="79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si="7"/>
        <v>45854</v>
      </c>
      <c r="P34" s="11">
        <f t="shared" si="7"/>
        <v>45855</v>
      </c>
      <c r="Q34" s="11">
        <f t="shared" si="7"/>
        <v>45856</v>
      </c>
      <c r="R34" s="12">
        <f>Q34+1</f>
        <v>45857</v>
      </c>
      <c r="S34" s="13">
        <f>R34+1</f>
        <v>45858</v>
      </c>
      <c r="T34" s="30">
        <f t="shared" ref="T34" si="80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1">AC34+1</f>
        <v>45965</v>
      </c>
      <c r="AE34" s="11">
        <f t="shared" si="81"/>
        <v>45966</v>
      </c>
      <c r="AF34" s="11">
        <f t="shared" si="81"/>
        <v>45967</v>
      </c>
      <c r="AG34" s="11">
        <f t="shared" si="81"/>
        <v>45968</v>
      </c>
      <c r="AH34" s="12">
        <f t="shared" si="81"/>
        <v>45969</v>
      </c>
      <c r="AI34" s="13">
        <f t="shared" si="81"/>
        <v>45970</v>
      </c>
      <c r="AJ34" s="30">
        <f t="shared" ref="AJ34" si="82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83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84">COUNTIF(M35:S35,"●")</f>
        <v>0</v>
      </c>
      <c r="U35" s="64">
        <f t="shared" ref="U35" si="85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86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87">COUNTIF(AC35:AI35,"●")</f>
        <v>0</v>
      </c>
      <c r="AK35" s="64">
        <f t="shared" ref="AK35" si="88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si="7"/>
        <v>45861</v>
      </c>
      <c r="P36" s="11">
        <f t="shared" si="7"/>
        <v>45862</v>
      </c>
      <c r="Q36" s="11">
        <f t="shared" si="7"/>
        <v>45863</v>
      </c>
      <c r="R36" s="12">
        <f>Q36+1</f>
        <v>45864</v>
      </c>
      <c r="S36" s="13">
        <f>R36+1</f>
        <v>45865</v>
      </c>
      <c r="T36" s="30">
        <f t="shared" ref="T36" si="89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0">AC36+1</f>
        <v>45972</v>
      </c>
      <c r="AE36" s="11">
        <f t="shared" si="90"/>
        <v>45973</v>
      </c>
      <c r="AF36" s="11">
        <f t="shared" si="90"/>
        <v>45974</v>
      </c>
      <c r="AG36" s="11">
        <f t="shared" si="90"/>
        <v>45975</v>
      </c>
      <c r="AH36" s="12">
        <f t="shared" si="90"/>
        <v>45976</v>
      </c>
      <c r="AI36" s="13">
        <f t="shared" si="90"/>
        <v>45977</v>
      </c>
      <c r="AJ36" s="30">
        <f t="shared" ref="AJ36" si="91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92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93">COUNTIF(M37:S37,"●")</f>
        <v>0</v>
      </c>
      <c r="U37" s="64">
        <f t="shared" ref="U37" si="94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95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96">COUNTIF(AC37:AI37,"●")</f>
        <v>0</v>
      </c>
      <c r="AK37" s="64">
        <f t="shared" ref="AK37" si="97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si="7"/>
        <v>45868</v>
      </c>
      <c r="P38" s="11">
        <f t="shared" si="7"/>
        <v>45869</v>
      </c>
      <c r="Q38" s="11">
        <f t="shared" si="7"/>
        <v>45870</v>
      </c>
      <c r="R38" s="12">
        <f>Q38+1</f>
        <v>45871</v>
      </c>
      <c r="S38" s="13">
        <f>R38+1</f>
        <v>45872</v>
      </c>
      <c r="T38" s="30">
        <f t="shared" ref="T38" si="9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99">AC38+1</f>
        <v>45979</v>
      </c>
      <c r="AE38" s="11">
        <f t="shared" si="99"/>
        <v>45980</v>
      </c>
      <c r="AF38" s="11">
        <f t="shared" si="99"/>
        <v>45981</v>
      </c>
      <c r="AG38" s="11">
        <f t="shared" si="99"/>
        <v>45982</v>
      </c>
      <c r="AH38" s="12">
        <f t="shared" si="99"/>
        <v>45983</v>
      </c>
      <c r="AI38" s="13">
        <f t="shared" si="99"/>
        <v>45984</v>
      </c>
      <c r="AJ38" s="30">
        <f t="shared" ref="AJ38" si="10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0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02">COUNTIF(M39:S39,"●")</f>
        <v>0</v>
      </c>
      <c r="U39" s="64">
        <f t="shared" ref="U39" si="10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0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05">COUNTIF(AC39:AI39,"●")</f>
        <v>0</v>
      </c>
      <c r="AK39" s="64">
        <f t="shared" ref="AK39" si="10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si="7"/>
        <v>45875</v>
      </c>
      <c r="P40" s="11">
        <f t="shared" si="7"/>
        <v>45876</v>
      </c>
      <c r="Q40" s="11">
        <f t="shared" si="7"/>
        <v>45877</v>
      </c>
      <c r="R40" s="12">
        <f>Q40+1</f>
        <v>45878</v>
      </c>
      <c r="S40" s="13">
        <f>R40+1</f>
        <v>45879</v>
      </c>
      <c r="T40" s="30">
        <f t="shared" ref="T40" si="107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08">AC40+1</f>
        <v>45986</v>
      </c>
      <c r="AE40" s="11">
        <f t="shared" si="108"/>
        <v>45987</v>
      </c>
      <c r="AF40" s="11">
        <f t="shared" si="108"/>
        <v>45988</v>
      </c>
      <c r="AG40" s="11">
        <f t="shared" si="108"/>
        <v>45989</v>
      </c>
      <c r="AH40" s="12">
        <f t="shared" si="108"/>
        <v>45990</v>
      </c>
      <c r="AI40" s="13">
        <f t="shared" si="108"/>
        <v>45991</v>
      </c>
      <c r="AJ40" s="30">
        <f t="shared" ref="AJ40" si="109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10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11">COUNTIF(M41:S41,"●")</f>
        <v>0</v>
      </c>
      <c r="U41" s="64">
        <f t="shared" ref="U41" si="112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13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14">COUNTIF(AC41:AI41,"●")</f>
        <v>0</v>
      </c>
      <c r="AK41" s="64">
        <f t="shared" ref="AK41" si="115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si="7"/>
        <v>45882</v>
      </c>
      <c r="P42" s="11">
        <f t="shared" si="7"/>
        <v>45883</v>
      </c>
      <c r="Q42" s="11">
        <f t="shared" si="7"/>
        <v>45884</v>
      </c>
      <c r="R42" s="12">
        <f>Q42+1</f>
        <v>45885</v>
      </c>
      <c r="S42" s="13">
        <f>R42+1</f>
        <v>45886</v>
      </c>
      <c r="T42" s="30">
        <f t="shared" ref="T42" si="116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17">AC42+1</f>
        <v>45993</v>
      </c>
      <c r="AE42" s="11">
        <f t="shared" si="117"/>
        <v>45994</v>
      </c>
      <c r="AF42" s="11">
        <f t="shared" si="117"/>
        <v>45995</v>
      </c>
      <c r="AG42" s="11">
        <f t="shared" si="117"/>
        <v>45996</v>
      </c>
      <c r="AH42" s="12">
        <f t="shared" si="117"/>
        <v>45997</v>
      </c>
      <c r="AI42" s="13">
        <f t="shared" si="117"/>
        <v>45998</v>
      </c>
      <c r="AJ42" s="30">
        <f t="shared" ref="AJ42" si="118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19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20">COUNTIF(M43:S43,"●")</f>
        <v>0</v>
      </c>
      <c r="U43" s="64">
        <f t="shared" ref="U43" si="121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22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23">COUNTIF(AC43:AI43,"●")</f>
        <v>0</v>
      </c>
      <c r="AK43" s="64">
        <f t="shared" ref="AK43" si="124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si="7"/>
        <v>45889</v>
      </c>
      <c r="P44" s="11">
        <f t="shared" si="7"/>
        <v>45890</v>
      </c>
      <c r="Q44" s="11">
        <f t="shared" si="7"/>
        <v>45891</v>
      </c>
      <c r="R44" s="12">
        <f>Q44+1</f>
        <v>45892</v>
      </c>
      <c r="S44" s="13">
        <f>R44+1</f>
        <v>45893</v>
      </c>
      <c r="T44" s="30">
        <f t="shared" ref="T44" si="125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26">AC44+1</f>
        <v>46000</v>
      </c>
      <c r="AE44" s="11">
        <f t="shared" si="126"/>
        <v>46001</v>
      </c>
      <c r="AF44" s="11">
        <f t="shared" si="126"/>
        <v>46002</v>
      </c>
      <c r="AG44" s="11">
        <f t="shared" si="126"/>
        <v>46003</v>
      </c>
      <c r="AH44" s="12">
        <f t="shared" si="126"/>
        <v>46004</v>
      </c>
      <c r="AI44" s="13">
        <f t="shared" si="126"/>
        <v>46005</v>
      </c>
      <c r="AJ44" s="30">
        <f t="shared" ref="AJ44" si="127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28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29">COUNTIF(M45:S45,"●")</f>
        <v>0</v>
      </c>
      <c r="U45" s="64">
        <f t="shared" ref="U45" si="130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31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32">COUNTIF(AC45:AI45,"●")</f>
        <v>0</v>
      </c>
      <c r="AK45" s="64">
        <f t="shared" ref="AK45" si="133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si="7"/>
        <v>45896</v>
      </c>
      <c r="P46" s="11">
        <f t="shared" si="7"/>
        <v>45897</v>
      </c>
      <c r="Q46" s="11">
        <f t="shared" si="7"/>
        <v>45898</v>
      </c>
      <c r="R46" s="12">
        <f>Q46+1</f>
        <v>45899</v>
      </c>
      <c r="S46" s="13">
        <f>R46+1</f>
        <v>45900</v>
      </c>
      <c r="T46" s="30">
        <f t="shared" ref="T46" si="134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35">AC46+1</f>
        <v>46007</v>
      </c>
      <c r="AE46" s="11">
        <f t="shared" si="135"/>
        <v>46008</v>
      </c>
      <c r="AF46" s="11">
        <f t="shared" si="135"/>
        <v>46009</v>
      </c>
      <c r="AG46" s="11">
        <f t="shared" si="135"/>
        <v>46010</v>
      </c>
      <c r="AH46" s="12">
        <f t="shared" si="135"/>
        <v>46011</v>
      </c>
      <c r="AI46" s="13">
        <f t="shared" si="135"/>
        <v>46012</v>
      </c>
      <c r="AJ46" s="30">
        <f t="shared" ref="AJ46" si="136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37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38">COUNTIF(M47:S47,"●")</f>
        <v>0</v>
      </c>
      <c r="U47" s="64">
        <f t="shared" ref="U47" si="139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40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41">COUNTIF(AC47:AI47,"●")</f>
        <v>0</v>
      </c>
      <c r="AK47" s="64">
        <f t="shared" ref="AK47" si="142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43">M55+1</f>
        <v>46014</v>
      </c>
      <c r="O55" s="11">
        <f t="shared" si="143"/>
        <v>46015</v>
      </c>
      <c r="P55" s="11">
        <f t="shared" si="143"/>
        <v>46016</v>
      </c>
      <c r="Q55" s="11">
        <f t="shared" si="143"/>
        <v>46017</v>
      </c>
      <c r="R55" s="12">
        <f t="shared" si="143"/>
        <v>46018</v>
      </c>
      <c r="S55" s="13">
        <f t="shared" si="143"/>
        <v>46019</v>
      </c>
      <c r="T55" s="30">
        <f t="shared" ref="T55" si="144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45">AC55+1</f>
        <v>46161</v>
      </c>
      <c r="AE55" s="11">
        <f t="shared" si="145"/>
        <v>46162</v>
      </c>
      <c r="AF55" s="11">
        <f t="shared" si="145"/>
        <v>46163</v>
      </c>
      <c r="AG55" s="11">
        <f t="shared" si="145"/>
        <v>46164</v>
      </c>
      <c r="AH55" s="12">
        <f t="shared" si="145"/>
        <v>46165</v>
      </c>
      <c r="AI55" s="13">
        <f t="shared" si="145"/>
        <v>46166</v>
      </c>
      <c r="AJ55" s="30">
        <f t="shared" ref="AJ55" si="146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47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48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49">M57+1</f>
        <v>46021</v>
      </c>
      <c r="O57" s="11">
        <f t="shared" si="149"/>
        <v>46022</v>
      </c>
      <c r="P57" s="11">
        <f t="shared" si="149"/>
        <v>46023</v>
      </c>
      <c r="Q57" s="11">
        <f t="shared" si="149"/>
        <v>46024</v>
      </c>
      <c r="R57" s="12">
        <f t="shared" si="149"/>
        <v>46025</v>
      </c>
      <c r="S57" s="13">
        <f t="shared" si="149"/>
        <v>46026</v>
      </c>
      <c r="T57" s="30">
        <f t="shared" ref="T57" si="150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51">AC57+1</f>
        <v>46168</v>
      </c>
      <c r="AE57" s="11">
        <f t="shared" si="151"/>
        <v>46169</v>
      </c>
      <c r="AF57" s="11">
        <f t="shared" si="151"/>
        <v>46170</v>
      </c>
      <c r="AG57" s="11">
        <f t="shared" si="151"/>
        <v>46171</v>
      </c>
      <c r="AH57" s="12">
        <f t="shared" si="151"/>
        <v>46172</v>
      </c>
      <c r="AI57" s="13">
        <f t="shared" si="151"/>
        <v>46173</v>
      </c>
      <c r="AJ57" s="30">
        <f t="shared" ref="AJ57" si="152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53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54">COUNTIF(M58:S58,"●")</f>
        <v>0</v>
      </c>
      <c r="U58" s="64">
        <f t="shared" ref="U58" si="155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56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57">COUNTIF(AC58:AI58,"●")</f>
        <v>0</v>
      </c>
      <c r="AK58" s="64">
        <f t="shared" ref="AK58" si="158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59">M59+1</f>
        <v>46028</v>
      </c>
      <c r="O59" s="11">
        <f t="shared" si="159"/>
        <v>46029</v>
      </c>
      <c r="P59" s="11">
        <f t="shared" si="159"/>
        <v>46030</v>
      </c>
      <c r="Q59" s="11">
        <f t="shared" si="159"/>
        <v>46031</v>
      </c>
      <c r="R59" s="12">
        <f t="shared" si="159"/>
        <v>46032</v>
      </c>
      <c r="S59" s="13">
        <f t="shared" si="159"/>
        <v>46033</v>
      </c>
      <c r="T59" s="30">
        <f t="shared" ref="T59" si="160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61">AC59+1</f>
        <v>46175</v>
      </c>
      <c r="AE59" s="11">
        <f t="shared" si="161"/>
        <v>46176</v>
      </c>
      <c r="AF59" s="11">
        <f t="shared" si="161"/>
        <v>46177</v>
      </c>
      <c r="AG59" s="11">
        <f t="shared" si="161"/>
        <v>46178</v>
      </c>
      <c r="AH59" s="12">
        <f t="shared" si="161"/>
        <v>46179</v>
      </c>
      <c r="AI59" s="13">
        <f t="shared" si="161"/>
        <v>46180</v>
      </c>
      <c r="AJ59" s="30">
        <f t="shared" ref="AJ59" si="162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63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64">COUNTIF(M60:S60,"●")</f>
        <v>0</v>
      </c>
      <c r="U60" s="64">
        <f t="shared" ref="U60" si="165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66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67">COUNTIF(AC60:AI60,"●")</f>
        <v>0</v>
      </c>
      <c r="AK60" s="64">
        <f t="shared" ref="AK60" si="168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69">M61+1</f>
        <v>46035</v>
      </c>
      <c r="O61" s="11">
        <f t="shared" si="169"/>
        <v>46036</v>
      </c>
      <c r="P61" s="11">
        <f t="shared" si="169"/>
        <v>46037</v>
      </c>
      <c r="Q61" s="11">
        <f t="shared" si="169"/>
        <v>46038</v>
      </c>
      <c r="R61" s="12">
        <f t="shared" si="169"/>
        <v>46039</v>
      </c>
      <c r="S61" s="13">
        <f t="shared" si="169"/>
        <v>46040</v>
      </c>
      <c r="T61" s="30">
        <f t="shared" ref="T61" si="170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71">AC61+1</f>
        <v>46182</v>
      </c>
      <c r="AE61" s="11">
        <f t="shared" si="171"/>
        <v>46183</v>
      </c>
      <c r="AF61" s="11">
        <f t="shared" si="171"/>
        <v>46184</v>
      </c>
      <c r="AG61" s="11">
        <f t="shared" si="171"/>
        <v>46185</v>
      </c>
      <c r="AH61" s="12">
        <f t="shared" si="171"/>
        <v>46186</v>
      </c>
      <c r="AI61" s="13">
        <f t="shared" si="171"/>
        <v>46187</v>
      </c>
      <c r="AJ61" s="30">
        <f t="shared" ref="AJ61" si="172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73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74">COUNTIF(M62:S62,"●")</f>
        <v>0</v>
      </c>
      <c r="U62" s="64">
        <f t="shared" ref="U62" si="175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76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77">COUNTIF(AC62:AI62,"●")</f>
        <v>0</v>
      </c>
      <c r="AK62" s="64">
        <f t="shared" ref="AK62" si="178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79">M63+1</f>
        <v>46042</v>
      </c>
      <c r="O63" s="11">
        <f t="shared" si="179"/>
        <v>46043</v>
      </c>
      <c r="P63" s="11">
        <f t="shared" si="179"/>
        <v>46044</v>
      </c>
      <c r="Q63" s="11">
        <f t="shared" si="179"/>
        <v>46045</v>
      </c>
      <c r="R63" s="12">
        <f t="shared" si="179"/>
        <v>46046</v>
      </c>
      <c r="S63" s="13">
        <f t="shared" si="179"/>
        <v>46047</v>
      </c>
      <c r="T63" s="30">
        <f t="shared" ref="T63" si="180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81">AC63+1</f>
        <v>46189</v>
      </c>
      <c r="AE63" s="11">
        <f t="shared" si="181"/>
        <v>46190</v>
      </c>
      <c r="AF63" s="11">
        <f t="shared" si="181"/>
        <v>46191</v>
      </c>
      <c r="AG63" s="11">
        <f t="shared" si="181"/>
        <v>46192</v>
      </c>
      <c r="AH63" s="12">
        <f t="shared" si="181"/>
        <v>46193</v>
      </c>
      <c r="AI63" s="13">
        <f t="shared" si="181"/>
        <v>46194</v>
      </c>
      <c r="AJ63" s="30">
        <f t="shared" ref="AJ63" si="182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83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84">COUNTIF(M64:S64,"●")</f>
        <v>0</v>
      </c>
      <c r="U64" s="64">
        <f t="shared" ref="U64" si="185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186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187">COUNTIF(AC64:AI64,"●")</f>
        <v>0</v>
      </c>
      <c r="AK64" s="64">
        <f t="shared" ref="AK64" si="188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189">M65+1</f>
        <v>46049</v>
      </c>
      <c r="O65" s="11">
        <f t="shared" si="189"/>
        <v>46050</v>
      </c>
      <c r="P65" s="11">
        <f t="shared" si="189"/>
        <v>46051</v>
      </c>
      <c r="Q65" s="11">
        <f t="shared" si="189"/>
        <v>46052</v>
      </c>
      <c r="R65" s="12">
        <f t="shared" si="189"/>
        <v>46053</v>
      </c>
      <c r="S65" s="13">
        <f t="shared" si="189"/>
        <v>46054</v>
      </c>
      <c r="T65" s="30">
        <f t="shared" ref="T65" si="190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191">AC65+1</f>
        <v>46196</v>
      </c>
      <c r="AE65" s="11">
        <f t="shared" si="191"/>
        <v>46197</v>
      </c>
      <c r="AF65" s="11">
        <f t="shared" si="191"/>
        <v>46198</v>
      </c>
      <c r="AG65" s="11">
        <f t="shared" si="191"/>
        <v>46199</v>
      </c>
      <c r="AH65" s="12">
        <f t="shared" si="191"/>
        <v>46200</v>
      </c>
      <c r="AI65" s="13">
        <f t="shared" si="191"/>
        <v>46201</v>
      </c>
      <c r="AJ65" s="30">
        <f t="shared" ref="AJ65" si="192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193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194">COUNTIF(M66:S66,"●")</f>
        <v>0</v>
      </c>
      <c r="U66" s="64">
        <f t="shared" ref="U66" si="195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196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197">COUNTIF(AC66:AI66,"●")</f>
        <v>0</v>
      </c>
      <c r="AK66" s="64">
        <f t="shared" ref="AK66" si="198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199">M67+1</f>
        <v>46056</v>
      </c>
      <c r="O67" s="11">
        <f t="shared" si="199"/>
        <v>46057</v>
      </c>
      <c r="P67" s="11">
        <f t="shared" si="199"/>
        <v>46058</v>
      </c>
      <c r="Q67" s="11">
        <f t="shared" si="199"/>
        <v>46059</v>
      </c>
      <c r="R67" s="12">
        <f t="shared" si="199"/>
        <v>46060</v>
      </c>
      <c r="S67" s="13">
        <f t="shared" si="199"/>
        <v>46061</v>
      </c>
      <c r="T67" s="30">
        <f t="shared" ref="T67" si="200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01">AC67+1</f>
        <v>46203</v>
      </c>
      <c r="AE67" s="11">
        <f t="shared" si="201"/>
        <v>46204</v>
      </c>
      <c r="AF67" s="11">
        <f t="shared" si="201"/>
        <v>46205</v>
      </c>
      <c r="AG67" s="11">
        <f t="shared" si="201"/>
        <v>46206</v>
      </c>
      <c r="AH67" s="12">
        <f t="shared" si="201"/>
        <v>46207</v>
      </c>
      <c r="AI67" s="13">
        <f t="shared" si="201"/>
        <v>46208</v>
      </c>
      <c r="AJ67" s="30">
        <f t="shared" ref="AJ67" si="202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03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04">COUNTIF(M68:S68,"●")</f>
        <v>0</v>
      </c>
      <c r="U68" s="64">
        <f t="shared" ref="U68" si="205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06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07">COUNTIF(AC68:AI68,"●")</f>
        <v>0</v>
      </c>
      <c r="AK68" s="64">
        <f t="shared" ref="AK68" si="208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09">M69+1</f>
        <v>46063</v>
      </c>
      <c r="O69" s="11">
        <f t="shared" si="209"/>
        <v>46064</v>
      </c>
      <c r="P69" s="11">
        <f t="shared" si="209"/>
        <v>46065</v>
      </c>
      <c r="Q69" s="11">
        <f t="shared" si="209"/>
        <v>46066</v>
      </c>
      <c r="R69" s="12">
        <f t="shared" si="209"/>
        <v>46067</v>
      </c>
      <c r="S69" s="13">
        <f t="shared" si="209"/>
        <v>46068</v>
      </c>
      <c r="T69" s="30">
        <f t="shared" ref="T69" si="210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11">AC69+1</f>
        <v>46210</v>
      </c>
      <c r="AE69" s="11">
        <f t="shared" si="211"/>
        <v>46211</v>
      </c>
      <c r="AF69" s="11">
        <f t="shared" si="211"/>
        <v>46212</v>
      </c>
      <c r="AG69" s="11">
        <f t="shared" si="211"/>
        <v>46213</v>
      </c>
      <c r="AH69" s="12">
        <f t="shared" si="211"/>
        <v>46214</v>
      </c>
      <c r="AI69" s="13">
        <f t="shared" si="211"/>
        <v>46215</v>
      </c>
      <c r="AJ69" s="30">
        <f t="shared" ref="AJ69" si="212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13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14">COUNTIF(M70:S70,"●")</f>
        <v>0</v>
      </c>
      <c r="U70" s="64">
        <f t="shared" ref="U70" si="215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16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17">COUNTIF(AC70:AI70,"●")</f>
        <v>0</v>
      </c>
      <c r="AK70" s="64">
        <f t="shared" ref="AK70" si="218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19">M71+1</f>
        <v>46070</v>
      </c>
      <c r="O71" s="11">
        <f t="shared" si="219"/>
        <v>46071</v>
      </c>
      <c r="P71" s="11">
        <f t="shared" si="219"/>
        <v>46072</v>
      </c>
      <c r="Q71" s="11">
        <f t="shared" si="219"/>
        <v>46073</v>
      </c>
      <c r="R71" s="12">
        <f t="shared" si="219"/>
        <v>46074</v>
      </c>
      <c r="S71" s="13">
        <f t="shared" si="219"/>
        <v>46075</v>
      </c>
      <c r="T71" s="30">
        <f t="shared" ref="T71" si="220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21">AC71+1</f>
        <v>46217</v>
      </c>
      <c r="AE71" s="11">
        <f t="shared" si="221"/>
        <v>46218</v>
      </c>
      <c r="AF71" s="11">
        <f t="shared" si="221"/>
        <v>46219</v>
      </c>
      <c r="AG71" s="11">
        <f t="shared" si="221"/>
        <v>46220</v>
      </c>
      <c r="AH71" s="12">
        <f t="shared" si="221"/>
        <v>46221</v>
      </c>
      <c r="AI71" s="13">
        <f t="shared" si="221"/>
        <v>46222</v>
      </c>
      <c r="AJ71" s="30">
        <f t="shared" ref="AJ71" si="222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23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24">COUNTIF(M72:S72,"●")</f>
        <v>0</v>
      </c>
      <c r="U72" s="64">
        <f t="shared" ref="U72" si="225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26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27">COUNTIF(AC72:AI72,"●")</f>
        <v>0</v>
      </c>
      <c r="AK72" s="64">
        <f t="shared" ref="AK72" si="228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29">M73+1</f>
        <v>46077</v>
      </c>
      <c r="O73" s="11">
        <f t="shared" si="229"/>
        <v>46078</v>
      </c>
      <c r="P73" s="11">
        <f t="shared" si="229"/>
        <v>46079</v>
      </c>
      <c r="Q73" s="11">
        <f t="shared" si="229"/>
        <v>46080</v>
      </c>
      <c r="R73" s="12">
        <f t="shared" si="229"/>
        <v>46081</v>
      </c>
      <c r="S73" s="13">
        <f t="shared" si="229"/>
        <v>46082</v>
      </c>
      <c r="T73" s="30">
        <f t="shared" ref="T73" si="230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31">AC73+1</f>
        <v>46224</v>
      </c>
      <c r="AE73" s="11">
        <f t="shared" si="231"/>
        <v>46225</v>
      </c>
      <c r="AF73" s="11">
        <f t="shared" si="231"/>
        <v>46226</v>
      </c>
      <c r="AG73" s="11">
        <f t="shared" si="231"/>
        <v>46227</v>
      </c>
      <c r="AH73" s="12">
        <f t="shared" si="231"/>
        <v>46228</v>
      </c>
      <c r="AI73" s="13">
        <f t="shared" si="231"/>
        <v>46229</v>
      </c>
      <c r="AJ73" s="30">
        <f t="shared" ref="AJ73" si="232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33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34">COUNTIF(M74:S74,"●")</f>
        <v>0</v>
      </c>
      <c r="U74" s="64">
        <f t="shared" ref="U74" si="235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36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37">COUNTIF(AC74:AI74,"●")</f>
        <v>0</v>
      </c>
      <c r="AK74" s="64">
        <f t="shared" ref="AK74" si="238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39">M75+1</f>
        <v>46084</v>
      </c>
      <c r="O75" s="11">
        <f t="shared" si="239"/>
        <v>46085</v>
      </c>
      <c r="P75" s="11">
        <f t="shared" si="239"/>
        <v>46086</v>
      </c>
      <c r="Q75" s="11">
        <f t="shared" si="239"/>
        <v>46087</v>
      </c>
      <c r="R75" s="12">
        <f t="shared" si="239"/>
        <v>46088</v>
      </c>
      <c r="S75" s="13">
        <f t="shared" si="239"/>
        <v>46089</v>
      </c>
      <c r="T75" s="30">
        <f t="shared" ref="T75" si="240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41">AC75+1</f>
        <v>46231</v>
      </c>
      <c r="AE75" s="11">
        <f t="shared" si="241"/>
        <v>46232</v>
      </c>
      <c r="AF75" s="11">
        <f t="shared" si="241"/>
        <v>46233</v>
      </c>
      <c r="AG75" s="11">
        <f t="shared" si="241"/>
        <v>46234</v>
      </c>
      <c r="AH75" s="12">
        <f t="shared" si="241"/>
        <v>46235</v>
      </c>
      <c r="AI75" s="13">
        <f t="shared" si="241"/>
        <v>46236</v>
      </c>
      <c r="AJ75" s="30">
        <f t="shared" ref="AJ75" si="242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43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44">COUNTIF(M76:S76,"●")</f>
        <v>0</v>
      </c>
      <c r="U76" s="64">
        <f t="shared" ref="U76" si="245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46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47">COUNTIF(AC76:AI76,"●")</f>
        <v>0</v>
      </c>
      <c r="AK76" s="64">
        <f t="shared" ref="AK76" si="248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49">M77+1</f>
        <v>46091</v>
      </c>
      <c r="O77" s="11">
        <f t="shared" si="249"/>
        <v>46092</v>
      </c>
      <c r="P77" s="11">
        <f t="shared" si="249"/>
        <v>46093</v>
      </c>
      <c r="Q77" s="11">
        <f t="shared" si="249"/>
        <v>46094</v>
      </c>
      <c r="R77" s="12">
        <f t="shared" si="249"/>
        <v>46095</v>
      </c>
      <c r="S77" s="13">
        <f t="shared" si="249"/>
        <v>46096</v>
      </c>
      <c r="T77" s="30">
        <f t="shared" ref="T77" si="250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51">AC77+1</f>
        <v>46238</v>
      </c>
      <c r="AE77" s="11">
        <f t="shared" si="251"/>
        <v>46239</v>
      </c>
      <c r="AF77" s="11">
        <f t="shared" si="251"/>
        <v>46240</v>
      </c>
      <c r="AG77" s="11">
        <f t="shared" si="251"/>
        <v>46241</v>
      </c>
      <c r="AH77" s="12">
        <f t="shared" si="251"/>
        <v>46242</v>
      </c>
      <c r="AI77" s="13">
        <f t="shared" si="251"/>
        <v>46243</v>
      </c>
      <c r="AJ77" s="30">
        <f t="shared" ref="AJ77" si="252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53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54">COUNTIF(M78:S78,"●")</f>
        <v>0</v>
      </c>
      <c r="U78" s="64">
        <f t="shared" ref="U78" si="255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56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57">COUNTIF(AC78:AI78,"●")</f>
        <v>0</v>
      </c>
      <c r="AK78" s="64">
        <f t="shared" ref="AK78" si="258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59">M79+1</f>
        <v>46098</v>
      </c>
      <c r="O79" s="11">
        <f t="shared" si="259"/>
        <v>46099</v>
      </c>
      <c r="P79" s="11">
        <f t="shared" si="259"/>
        <v>46100</v>
      </c>
      <c r="Q79" s="11">
        <f t="shared" si="259"/>
        <v>46101</v>
      </c>
      <c r="R79" s="12">
        <f t="shared" si="259"/>
        <v>46102</v>
      </c>
      <c r="S79" s="13">
        <f t="shared" si="259"/>
        <v>46103</v>
      </c>
      <c r="T79" s="30">
        <f t="shared" ref="T79" si="260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61">AC79+1</f>
        <v>46245</v>
      </c>
      <c r="AE79" s="11">
        <f t="shared" si="261"/>
        <v>46246</v>
      </c>
      <c r="AF79" s="11">
        <f t="shared" si="261"/>
        <v>46247</v>
      </c>
      <c r="AG79" s="11">
        <f t="shared" si="261"/>
        <v>46248</v>
      </c>
      <c r="AH79" s="12">
        <f t="shared" si="261"/>
        <v>46249</v>
      </c>
      <c r="AI79" s="13">
        <f t="shared" si="261"/>
        <v>46250</v>
      </c>
      <c r="AJ79" s="30">
        <f t="shared" ref="AJ79" si="262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63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64">COUNTIF(M80:S80,"●")</f>
        <v>0</v>
      </c>
      <c r="U80" s="64">
        <f t="shared" ref="U80" si="265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66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67">COUNTIF(AC80:AI80,"●")</f>
        <v>0</v>
      </c>
      <c r="AK80" s="64">
        <f t="shared" ref="AK80" si="268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69">M81+1</f>
        <v>46105</v>
      </c>
      <c r="O81" s="11">
        <f t="shared" si="269"/>
        <v>46106</v>
      </c>
      <c r="P81" s="11">
        <f t="shared" si="269"/>
        <v>46107</v>
      </c>
      <c r="Q81" s="11">
        <f t="shared" si="269"/>
        <v>46108</v>
      </c>
      <c r="R81" s="12">
        <f t="shared" si="269"/>
        <v>46109</v>
      </c>
      <c r="S81" s="13">
        <f t="shared" si="269"/>
        <v>46110</v>
      </c>
      <c r="T81" s="30">
        <f t="shared" ref="T81" si="270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71">AC81+1</f>
        <v>46252</v>
      </c>
      <c r="AE81" s="11">
        <f t="shared" si="271"/>
        <v>46253</v>
      </c>
      <c r="AF81" s="11">
        <f t="shared" si="271"/>
        <v>46254</v>
      </c>
      <c r="AG81" s="11">
        <f t="shared" si="271"/>
        <v>46255</v>
      </c>
      <c r="AH81" s="12">
        <f t="shared" si="271"/>
        <v>46256</v>
      </c>
      <c r="AI81" s="13">
        <f t="shared" si="271"/>
        <v>46257</v>
      </c>
      <c r="AJ81" s="30">
        <f t="shared" ref="AJ81" si="272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73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74">COUNTIF(M82:S82,"●")</f>
        <v>0</v>
      </c>
      <c r="U82" s="64">
        <f t="shared" ref="U82" si="275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76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77">COUNTIF(AC82:AI82,"●")</f>
        <v>0</v>
      </c>
      <c r="AK82" s="64">
        <f t="shared" ref="AK82" si="278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79">M83+1</f>
        <v>46112</v>
      </c>
      <c r="O83" s="11">
        <f t="shared" si="279"/>
        <v>46113</v>
      </c>
      <c r="P83" s="11">
        <f t="shared" si="279"/>
        <v>46114</v>
      </c>
      <c r="Q83" s="11">
        <f t="shared" si="279"/>
        <v>46115</v>
      </c>
      <c r="R83" s="12">
        <f t="shared" si="279"/>
        <v>46116</v>
      </c>
      <c r="S83" s="13">
        <f t="shared" si="279"/>
        <v>46117</v>
      </c>
      <c r="T83" s="30">
        <f t="shared" ref="T83" si="280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81">AC83+1</f>
        <v>46259</v>
      </c>
      <c r="AE83" s="11">
        <f t="shared" si="281"/>
        <v>46260</v>
      </c>
      <c r="AF83" s="11">
        <f t="shared" si="281"/>
        <v>46261</v>
      </c>
      <c r="AG83" s="11">
        <f t="shared" si="281"/>
        <v>46262</v>
      </c>
      <c r="AH83" s="12">
        <f t="shared" si="281"/>
        <v>46263</v>
      </c>
      <c r="AI83" s="13">
        <f t="shared" si="281"/>
        <v>46264</v>
      </c>
      <c r="AJ83" s="30">
        <f t="shared" ref="AJ83" si="282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83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84">COUNTIF(M84:S84,"●")</f>
        <v>0</v>
      </c>
      <c r="U84" s="64">
        <f t="shared" ref="U84" si="285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286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287">COUNTIF(AC84:AI84,"●")</f>
        <v>0</v>
      </c>
      <c r="AK84" s="64">
        <f t="shared" ref="AK84" si="288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289">M85+1</f>
        <v>46119</v>
      </c>
      <c r="O85" s="11">
        <f t="shared" si="289"/>
        <v>46120</v>
      </c>
      <c r="P85" s="11">
        <f t="shared" si="289"/>
        <v>46121</v>
      </c>
      <c r="Q85" s="11">
        <f t="shared" si="289"/>
        <v>46122</v>
      </c>
      <c r="R85" s="12">
        <f t="shared" si="289"/>
        <v>46123</v>
      </c>
      <c r="S85" s="13">
        <f t="shared" si="289"/>
        <v>46124</v>
      </c>
      <c r="T85" s="30">
        <f t="shared" ref="T85" si="290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291">AC85+1</f>
        <v>46266</v>
      </c>
      <c r="AE85" s="11">
        <f t="shared" si="291"/>
        <v>46267</v>
      </c>
      <c r="AF85" s="11">
        <f t="shared" si="291"/>
        <v>46268</v>
      </c>
      <c r="AG85" s="11">
        <f t="shared" si="291"/>
        <v>46269</v>
      </c>
      <c r="AH85" s="12">
        <f t="shared" si="291"/>
        <v>46270</v>
      </c>
      <c r="AI85" s="13">
        <f t="shared" si="291"/>
        <v>46271</v>
      </c>
      <c r="AJ85" s="30">
        <f t="shared" ref="AJ85" si="292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293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294">COUNTIF(M86:S86,"●")</f>
        <v>0</v>
      </c>
      <c r="U86" s="64">
        <f t="shared" ref="U86:U96" si="295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296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297">COUNTIF(AC86:AI86,"●")</f>
        <v>0</v>
      </c>
      <c r="AK86" s="64">
        <f t="shared" ref="AK86:AK96" si="298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299">M87+1</f>
        <v>46126</v>
      </c>
      <c r="O87" s="11">
        <f t="shared" si="299"/>
        <v>46127</v>
      </c>
      <c r="P87" s="11">
        <f t="shared" si="299"/>
        <v>46128</v>
      </c>
      <c r="Q87" s="11">
        <f t="shared" si="299"/>
        <v>46129</v>
      </c>
      <c r="R87" s="12">
        <f t="shared" si="299"/>
        <v>46130</v>
      </c>
      <c r="S87" s="13">
        <f t="shared" si="299"/>
        <v>46131</v>
      </c>
      <c r="T87" s="30">
        <f t="shared" ref="T87" si="300">COUNTIF(M88:S88,"★")</f>
        <v>0</v>
      </c>
      <c r="U87" s="30"/>
      <c r="V87" s="10" t="str">
        <f t="shared" ref="V87" si="301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02">AC87+1</f>
        <v>46273</v>
      </c>
      <c r="AE87" s="11">
        <f t="shared" si="302"/>
        <v>46274</v>
      </c>
      <c r="AF87" s="11">
        <f t="shared" si="302"/>
        <v>46275</v>
      </c>
      <c r="AG87" s="11">
        <f t="shared" si="302"/>
        <v>46276</v>
      </c>
      <c r="AH87" s="12">
        <f t="shared" si="302"/>
        <v>46277</v>
      </c>
      <c r="AI87" s="13">
        <f t="shared" si="302"/>
        <v>46278</v>
      </c>
      <c r="AJ87" s="30">
        <f t="shared" ref="AJ87" si="303">COUNTIF(AC88:AI88,"★")</f>
        <v>0</v>
      </c>
      <c r="AK87" s="30"/>
      <c r="AL87" s="10" t="str">
        <f t="shared" ref="AL87" si="304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si="293"/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05">COUNTIF(M88:S88,"●")</f>
        <v>0</v>
      </c>
      <c r="U88" s="64">
        <f t="shared" si="295"/>
        <v>-1</v>
      </c>
      <c r="V88" s="10" t="str">
        <f t="shared" ref="V88" si="306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si="296"/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07">COUNTIF(AC88:AI88,"●")</f>
        <v>0</v>
      </c>
      <c r="AK88" s="64">
        <f t="shared" si="298"/>
        <v>-1</v>
      </c>
      <c r="AL88" s="10" t="str">
        <f t="shared" ref="AL88" si="308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09">M89+1</f>
        <v>46133</v>
      </c>
      <c r="O89" s="11">
        <f t="shared" si="309"/>
        <v>46134</v>
      </c>
      <c r="P89" s="11">
        <f t="shared" si="309"/>
        <v>46135</v>
      </c>
      <c r="Q89" s="11">
        <f t="shared" si="309"/>
        <v>46136</v>
      </c>
      <c r="R89" s="12">
        <f t="shared" si="309"/>
        <v>46137</v>
      </c>
      <c r="S89" s="13">
        <f t="shared" si="309"/>
        <v>46138</v>
      </c>
      <c r="T89" s="30">
        <f t="shared" ref="T89" si="310">COUNTIF(M90:S90,"★")</f>
        <v>0</v>
      </c>
      <c r="U89" s="30"/>
      <c r="V89" s="10" t="str">
        <f t="shared" ref="V89" si="311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12">AC89+1</f>
        <v>46280</v>
      </c>
      <c r="AE89" s="11">
        <f t="shared" si="312"/>
        <v>46281</v>
      </c>
      <c r="AF89" s="11">
        <f t="shared" si="312"/>
        <v>46282</v>
      </c>
      <c r="AG89" s="11">
        <f t="shared" si="312"/>
        <v>46283</v>
      </c>
      <c r="AH89" s="12">
        <f t="shared" si="312"/>
        <v>46284</v>
      </c>
      <c r="AI89" s="13">
        <f t="shared" si="312"/>
        <v>46285</v>
      </c>
      <c r="AJ89" s="30">
        <f t="shared" ref="AJ89" si="313">COUNTIF(AC90:AI90,"★")</f>
        <v>0</v>
      </c>
      <c r="AK89" s="30"/>
      <c r="AL89" s="10" t="str">
        <f t="shared" ref="AL89" si="314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si="293"/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15">COUNTIF(M90:S90,"●")</f>
        <v>0</v>
      </c>
      <c r="U90" s="64">
        <f t="shared" si="295"/>
        <v>-1</v>
      </c>
      <c r="V90" s="10" t="str">
        <f t="shared" ref="V90" si="31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si="296"/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17">COUNTIF(AC90:AI90,"●")</f>
        <v>0</v>
      </c>
      <c r="AK90" s="64">
        <f t="shared" si="298"/>
        <v>-1</v>
      </c>
      <c r="AL90" s="10" t="str">
        <f t="shared" ref="AL90" si="318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19">M91+1</f>
        <v>46140</v>
      </c>
      <c r="O91" s="11">
        <f t="shared" si="319"/>
        <v>46141</v>
      </c>
      <c r="P91" s="11">
        <f t="shared" si="319"/>
        <v>46142</v>
      </c>
      <c r="Q91" s="11">
        <f t="shared" si="319"/>
        <v>46143</v>
      </c>
      <c r="R91" s="12">
        <f t="shared" si="319"/>
        <v>46144</v>
      </c>
      <c r="S91" s="13">
        <f t="shared" si="319"/>
        <v>46145</v>
      </c>
      <c r="T91" s="30">
        <f t="shared" ref="T91" si="320">COUNTIF(M92:S92,"★")</f>
        <v>0</v>
      </c>
      <c r="U91" s="30"/>
      <c r="V91" s="10" t="str">
        <f t="shared" ref="V91" si="321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22">AC91+1</f>
        <v>46287</v>
      </c>
      <c r="AE91" s="11">
        <f t="shared" si="322"/>
        <v>46288</v>
      </c>
      <c r="AF91" s="11">
        <f t="shared" si="322"/>
        <v>46289</v>
      </c>
      <c r="AG91" s="11">
        <f t="shared" si="322"/>
        <v>46290</v>
      </c>
      <c r="AH91" s="12">
        <f t="shared" si="322"/>
        <v>46291</v>
      </c>
      <c r="AI91" s="13">
        <f t="shared" si="322"/>
        <v>46292</v>
      </c>
      <c r="AJ91" s="30">
        <f t="shared" ref="AJ91" si="323">COUNTIF(AC92:AI92,"★")</f>
        <v>0</v>
      </c>
      <c r="AK91" s="30"/>
      <c r="AL91" s="10" t="str">
        <f t="shared" ref="AL91" si="324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si="293"/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25">COUNTIF(M92:S92,"●")</f>
        <v>0</v>
      </c>
      <c r="U92" s="64">
        <f t="shared" si="295"/>
        <v>-1</v>
      </c>
      <c r="V92" s="10" t="str">
        <f t="shared" ref="V92" si="326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si="296"/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27">COUNTIF(AC92:AI92,"●")</f>
        <v>0</v>
      </c>
      <c r="AK92" s="64">
        <f t="shared" si="298"/>
        <v>-1</v>
      </c>
      <c r="AL92" s="10" t="str">
        <f t="shared" ref="AL92" si="328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29">M93+1</f>
        <v>46147</v>
      </c>
      <c r="O93" s="11">
        <f t="shared" si="329"/>
        <v>46148</v>
      </c>
      <c r="P93" s="11">
        <f t="shared" si="329"/>
        <v>46149</v>
      </c>
      <c r="Q93" s="11">
        <f t="shared" si="329"/>
        <v>46150</v>
      </c>
      <c r="R93" s="12">
        <f t="shared" si="329"/>
        <v>46151</v>
      </c>
      <c r="S93" s="13">
        <f t="shared" si="329"/>
        <v>46152</v>
      </c>
      <c r="T93" s="30">
        <f t="shared" ref="T93" si="330">COUNTIF(M94:S94,"★")</f>
        <v>0</v>
      </c>
      <c r="U93" s="30"/>
      <c r="V93" s="10" t="str">
        <f t="shared" ref="V93" si="331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32">AC93+1</f>
        <v>46287</v>
      </c>
      <c r="AE93" s="11">
        <f t="shared" si="332"/>
        <v>46288</v>
      </c>
      <c r="AF93" s="11">
        <f t="shared" si="332"/>
        <v>46289</v>
      </c>
      <c r="AG93" s="11">
        <f t="shared" si="332"/>
        <v>46290</v>
      </c>
      <c r="AH93" s="12">
        <f t="shared" si="332"/>
        <v>46291</v>
      </c>
      <c r="AI93" s="13">
        <f t="shared" si="332"/>
        <v>46292</v>
      </c>
      <c r="AJ93" s="30">
        <f t="shared" ref="AJ93" si="333">COUNTIF(AC94:AI94,"★")</f>
        <v>0</v>
      </c>
      <c r="AK93" s="30"/>
      <c r="AL93" s="10" t="str">
        <f t="shared" ref="AL93" si="334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si="293"/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35">COUNTIF(M94:S94,"●")</f>
        <v>0</v>
      </c>
      <c r="U94" s="64">
        <f t="shared" si="295"/>
        <v>-1</v>
      </c>
      <c r="V94" s="10" t="str">
        <f t="shared" ref="V94" si="336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si="296"/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37">COUNTIF(AC94:AI94,"●")</f>
        <v>0</v>
      </c>
      <c r="AK94" s="64">
        <f t="shared" si="298"/>
        <v>-1</v>
      </c>
      <c r="AL94" s="10" t="str">
        <f t="shared" ref="AL94" si="33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39">M95+1</f>
        <v>46154</v>
      </c>
      <c r="O95" s="11">
        <f t="shared" si="339"/>
        <v>46155</v>
      </c>
      <c r="P95" s="11">
        <f t="shared" si="339"/>
        <v>46156</v>
      </c>
      <c r="Q95" s="11">
        <f t="shared" si="339"/>
        <v>46157</v>
      </c>
      <c r="R95" s="12">
        <f t="shared" si="339"/>
        <v>46158</v>
      </c>
      <c r="S95" s="13">
        <f t="shared" si="339"/>
        <v>46159</v>
      </c>
      <c r="T95" s="30">
        <f t="shared" ref="T95" si="340">COUNTIF(M96:S96,"★")</f>
        <v>0</v>
      </c>
      <c r="U95" s="30"/>
      <c r="V95" s="10" t="str">
        <f t="shared" ref="V95" si="34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42">AC95+1</f>
        <v>46294</v>
      </c>
      <c r="AE95" s="11">
        <f t="shared" si="342"/>
        <v>46295</v>
      </c>
      <c r="AF95" s="11">
        <f t="shared" si="342"/>
        <v>46296</v>
      </c>
      <c r="AG95" s="11">
        <f t="shared" si="342"/>
        <v>46297</v>
      </c>
      <c r="AH95" s="12">
        <f t="shared" si="342"/>
        <v>46298</v>
      </c>
      <c r="AI95" s="13">
        <f t="shared" si="342"/>
        <v>46299</v>
      </c>
      <c r="AJ95" s="30">
        <f t="shared" ref="AJ95" si="343">COUNTIF(AC96:AI96,"★")</f>
        <v>0</v>
      </c>
      <c r="AK95" s="30"/>
      <c r="AL95" s="10" t="str">
        <f t="shared" ref="AL95" si="34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si="293"/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45">COUNTIF(M96:S96,"●")</f>
        <v>0</v>
      </c>
      <c r="U96" s="64">
        <f t="shared" si="295"/>
        <v>-1</v>
      </c>
      <c r="V96" s="10" t="str">
        <f t="shared" ref="V96" si="346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si="296"/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47">COUNTIF(AC96:AI96,"●")</f>
        <v>0</v>
      </c>
      <c r="AK96" s="64">
        <f t="shared" si="298"/>
        <v>-1</v>
      </c>
      <c r="AL96" s="10" t="str">
        <f t="shared" ref="AL96" si="348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49">M105+1</f>
        <v>46301</v>
      </c>
      <c r="O105" s="11">
        <f t="shared" si="349"/>
        <v>46302</v>
      </c>
      <c r="P105" s="11">
        <f t="shared" si="349"/>
        <v>46303</v>
      </c>
      <c r="Q105" s="11">
        <f t="shared" si="349"/>
        <v>46304</v>
      </c>
      <c r="R105" s="21">
        <f t="shared" si="349"/>
        <v>46305</v>
      </c>
      <c r="S105" s="22">
        <f t="shared" si="349"/>
        <v>46306</v>
      </c>
      <c r="T105" s="30">
        <f t="shared" ref="T105" si="350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51">AC105+1</f>
        <v>46448</v>
      </c>
      <c r="AE105" s="11">
        <f t="shared" si="351"/>
        <v>46449</v>
      </c>
      <c r="AF105" s="11">
        <f t="shared" si="351"/>
        <v>46450</v>
      </c>
      <c r="AG105" s="11">
        <f t="shared" si="351"/>
        <v>46451</v>
      </c>
      <c r="AH105" s="21">
        <f t="shared" si="351"/>
        <v>46452</v>
      </c>
      <c r="AI105" s="22">
        <f t="shared" si="351"/>
        <v>46453</v>
      </c>
      <c r="AJ105" s="30">
        <f t="shared" ref="AJ105" si="352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53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54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55">M107+1</f>
        <v>46308</v>
      </c>
      <c r="O107" s="11">
        <f t="shared" si="355"/>
        <v>46309</v>
      </c>
      <c r="P107" s="11">
        <f t="shared" si="355"/>
        <v>46310</v>
      </c>
      <c r="Q107" s="11">
        <f t="shared" si="355"/>
        <v>46311</v>
      </c>
      <c r="R107" s="12">
        <f t="shared" si="355"/>
        <v>46312</v>
      </c>
      <c r="S107" s="13">
        <f t="shared" si="355"/>
        <v>46313</v>
      </c>
      <c r="T107" s="30">
        <f t="shared" ref="T107" si="356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57">AC107+1</f>
        <v>46455</v>
      </c>
      <c r="AE107" s="11">
        <f t="shared" si="357"/>
        <v>46456</v>
      </c>
      <c r="AF107" s="11">
        <f t="shared" si="357"/>
        <v>46457</v>
      </c>
      <c r="AG107" s="11">
        <f t="shared" si="357"/>
        <v>46458</v>
      </c>
      <c r="AH107" s="12">
        <f t="shared" si="357"/>
        <v>46459</v>
      </c>
      <c r="AI107" s="13">
        <f t="shared" si="357"/>
        <v>46460</v>
      </c>
      <c r="AJ107" s="30">
        <f t="shared" ref="AJ107" si="358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59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60">COUNTIF(M108:S108,"●")</f>
        <v>0</v>
      </c>
      <c r="U108" s="64">
        <f t="shared" ref="U108" si="361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62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63">COUNTIF(AC108:AI108,"●")</f>
        <v>0</v>
      </c>
      <c r="AK108" s="64">
        <f t="shared" ref="AK108" si="364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65">M109+1</f>
        <v>46315</v>
      </c>
      <c r="O109" s="11">
        <f t="shared" si="365"/>
        <v>46316</v>
      </c>
      <c r="P109" s="11">
        <f t="shared" si="365"/>
        <v>46317</v>
      </c>
      <c r="Q109" s="11">
        <f t="shared" si="365"/>
        <v>46318</v>
      </c>
      <c r="R109" s="12">
        <f t="shared" si="365"/>
        <v>46319</v>
      </c>
      <c r="S109" s="13">
        <f t="shared" si="365"/>
        <v>46320</v>
      </c>
      <c r="T109" s="30">
        <f t="shared" ref="T109" si="366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367">AC109+1</f>
        <v>46462</v>
      </c>
      <c r="AE109" s="11">
        <f t="shared" si="367"/>
        <v>46463</v>
      </c>
      <c r="AF109" s="11">
        <f t="shared" si="367"/>
        <v>46464</v>
      </c>
      <c r="AG109" s="11">
        <f t="shared" si="367"/>
        <v>46465</v>
      </c>
      <c r="AH109" s="12">
        <f t="shared" si="367"/>
        <v>46466</v>
      </c>
      <c r="AI109" s="13">
        <f t="shared" si="367"/>
        <v>46467</v>
      </c>
      <c r="AJ109" s="30">
        <f t="shared" ref="AJ109" si="368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369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370">COUNTIF(M110:S110,"●")</f>
        <v>0</v>
      </c>
      <c r="U110" s="64">
        <f t="shared" ref="U110" si="371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372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373">COUNTIF(AC110:AI110,"●")</f>
        <v>0</v>
      </c>
      <c r="AK110" s="64">
        <f t="shared" ref="AK110" si="374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375">M111+1</f>
        <v>46322</v>
      </c>
      <c r="O111" s="11">
        <f t="shared" si="375"/>
        <v>46323</v>
      </c>
      <c r="P111" s="11">
        <f t="shared" si="375"/>
        <v>46324</v>
      </c>
      <c r="Q111" s="11">
        <f t="shared" si="375"/>
        <v>46325</v>
      </c>
      <c r="R111" s="12">
        <f t="shared" si="375"/>
        <v>46326</v>
      </c>
      <c r="S111" s="13">
        <f t="shared" si="375"/>
        <v>46327</v>
      </c>
      <c r="T111" s="30">
        <f t="shared" ref="T111" si="376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377">AC111+1</f>
        <v>46469</v>
      </c>
      <c r="AE111" s="11">
        <f t="shared" si="377"/>
        <v>46470</v>
      </c>
      <c r="AF111" s="11">
        <f t="shared" si="377"/>
        <v>46471</v>
      </c>
      <c r="AG111" s="11">
        <f t="shared" si="377"/>
        <v>46472</v>
      </c>
      <c r="AH111" s="12">
        <f t="shared" si="377"/>
        <v>46473</v>
      </c>
      <c r="AI111" s="13">
        <f t="shared" si="377"/>
        <v>46474</v>
      </c>
      <c r="AJ111" s="30">
        <f t="shared" ref="AJ111" si="378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379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380">COUNTIF(M112:S112,"●")</f>
        <v>0</v>
      </c>
      <c r="U112" s="64">
        <f t="shared" ref="U112" si="381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382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383">COUNTIF(AC112:AI112,"●")</f>
        <v>0</v>
      </c>
      <c r="AK112" s="64">
        <f t="shared" ref="AK112" si="384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385">M113+1</f>
        <v>46329</v>
      </c>
      <c r="O113" s="11">
        <f t="shared" si="385"/>
        <v>46330</v>
      </c>
      <c r="P113" s="11">
        <f t="shared" si="385"/>
        <v>46331</v>
      </c>
      <c r="Q113" s="11">
        <f t="shared" si="385"/>
        <v>46332</v>
      </c>
      <c r="R113" s="12">
        <f t="shared" si="385"/>
        <v>46333</v>
      </c>
      <c r="S113" s="13">
        <f t="shared" si="385"/>
        <v>46334</v>
      </c>
      <c r="T113" s="30">
        <f t="shared" ref="T113" si="386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387">AC113+1</f>
        <v>46476</v>
      </c>
      <c r="AE113" s="11">
        <f t="shared" si="387"/>
        <v>46477</v>
      </c>
      <c r="AF113" s="11">
        <f t="shared" si="387"/>
        <v>46478</v>
      </c>
      <c r="AG113" s="11">
        <f t="shared" si="387"/>
        <v>46479</v>
      </c>
      <c r="AH113" s="12">
        <f t="shared" si="387"/>
        <v>46480</v>
      </c>
      <c r="AI113" s="13">
        <f t="shared" si="387"/>
        <v>46481</v>
      </c>
      <c r="AJ113" s="30">
        <f t="shared" ref="AJ113" si="388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389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390">COUNTIF(M114:S114,"●")</f>
        <v>0</v>
      </c>
      <c r="U114" s="64">
        <f t="shared" ref="U114" si="391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392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393">COUNTIF(AC114:AI114,"●")</f>
        <v>0</v>
      </c>
      <c r="AK114" s="64">
        <f t="shared" ref="AK114" si="394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395">M115+1</f>
        <v>46336</v>
      </c>
      <c r="O115" s="11">
        <f t="shared" si="395"/>
        <v>46337</v>
      </c>
      <c r="P115" s="11">
        <f t="shared" si="395"/>
        <v>46338</v>
      </c>
      <c r="Q115" s="11">
        <f t="shared" si="395"/>
        <v>46339</v>
      </c>
      <c r="R115" s="12">
        <f t="shared" si="395"/>
        <v>46340</v>
      </c>
      <c r="S115" s="13">
        <f t="shared" si="395"/>
        <v>46341</v>
      </c>
      <c r="T115" s="30">
        <f t="shared" ref="T115" si="396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397">AC115+1</f>
        <v>46483</v>
      </c>
      <c r="AE115" s="11">
        <f t="shared" si="397"/>
        <v>46484</v>
      </c>
      <c r="AF115" s="11">
        <f t="shared" si="397"/>
        <v>46485</v>
      </c>
      <c r="AG115" s="11">
        <f t="shared" si="397"/>
        <v>46486</v>
      </c>
      <c r="AH115" s="12">
        <f t="shared" si="397"/>
        <v>46487</v>
      </c>
      <c r="AI115" s="13">
        <f t="shared" si="397"/>
        <v>46488</v>
      </c>
      <c r="AJ115" s="30">
        <f t="shared" ref="AJ115" si="398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399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00">COUNTIF(M116:S116,"●")</f>
        <v>0</v>
      </c>
      <c r="U116" s="64">
        <f t="shared" ref="U116" si="401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02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03">COUNTIF(AC116:AI116,"●")</f>
        <v>0</v>
      </c>
      <c r="AK116" s="64">
        <f t="shared" ref="AK116" si="404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05">M117+1</f>
        <v>46343</v>
      </c>
      <c r="O117" s="11">
        <f t="shared" si="405"/>
        <v>46344</v>
      </c>
      <c r="P117" s="11">
        <f t="shared" si="405"/>
        <v>46345</v>
      </c>
      <c r="Q117" s="11">
        <f t="shared" si="405"/>
        <v>46346</v>
      </c>
      <c r="R117" s="12">
        <f t="shared" si="405"/>
        <v>46347</v>
      </c>
      <c r="S117" s="13">
        <f t="shared" si="405"/>
        <v>46348</v>
      </c>
      <c r="T117" s="30">
        <f t="shared" ref="T117" si="406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07">AC117+1</f>
        <v>46490</v>
      </c>
      <c r="AE117" s="11">
        <f t="shared" si="407"/>
        <v>46491</v>
      </c>
      <c r="AF117" s="11">
        <f t="shared" si="407"/>
        <v>46492</v>
      </c>
      <c r="AG117" s="11">
        <f t="shared" si="407"/>
        <v>46493</v>
      </c>
      <c r="AH117" s="12">
        <f t="shared" si="407"/>
        <v>46494</v>
      </c>
      <c r="AI117" s="13">
        <f t="shared" si="407"/>
        <v>46495</v>
      </c>
      <c r="AJ117" s="30">
        <f t="shared" ref="AJ117" si="408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09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10">COUNTIF(M118:S118,"●")</f>
        <v>0</v>
      </c>
      <c r="U118" s="64">
        <f t="shared" ref="U118" si="411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12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13">COUNTIF(AC118:AI118,"●")</f>
        <v>0</v>
      </c>
      <c r="AK118" s="64">
        <f t="shared" ref="AK118" si="414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15">M119+1</f>
        <v>46350</v>
      </c>
      <c r="O119" s="11">
        <f t="shared" si="415"/>
        <v>46351</v>
      </c>
      <c r="P119" s="11">
        <f t="shared" si="415"/>
        <v>46352</v>
      </c>
      <c r="Q119" s="11">
        <f t="shared" si="415"/>
        <v>46353</v>
      </c>
      <c r="R119" s="12">
        <f t="shared" si="415"/>
        <v>46354</v>
      </c>
      <c r="S119" s="13">
        <f t="shared" si="415"/>
        <v>46355</v>
      </c>
      <c r="T119" s="30">
        <f t="shared" ref="T119" si="416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17">AC119+1</f>
        <v>46497</v>
      </c>
      <c r="AE119" s="11">
        <f t="shared" si="417"/>
        <v>46498</v>
      </c>
      <c r="AF119" s="11">
        <f t="shared" si="417"/>
        <v>46499</v>
      </c>
      <c r="AG119" s="11">
        <f t="shared" si="417"/>
        <v>46500</v>
      </c>
      <c r="AH119" s="12">
        <f t="shared" si="417"/>
        <v>46501</v>
      </c>
      <c r="AI119" s="13">
        <f t="shared" si="417"/>
        <v>46502</v>
      </c>
      <c r="AJ119" s="30">
        <f t="shared" ref="AJ119" si="418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19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20">COUNTIF(M120:S120,"●")</f>
        <v>0</v>
      </c>
      <c r="U120" s="64">
        <f t="shared" ref="U120" si="421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22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23">COUNTIF(AC120:AI120,"●")</f>
        <v>0</v>
      </c>
      <c r="AK120" s="64">
        <f t="shared" ref="AK120" si="424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25">M121+1</f>
        <v>46357</v>
      </c>
      <c r="O121" s="11">
        <f t="shared" si="425"/>
        <v>46358</v>
      </c>
      <c r="P121" s="11">
        <f t="shared" si="425"/>
        <v>46359</v>
      </c>
      <c r="Q121" s="11">
        <f t="shared" si="425"/>
        <v>46360</v>
      </c>
      <c r="R121" s="12">
        <f t="shared" si="425"/>
        <v>46361</v>
      </c>
      <c r="S121" s="13">
        <f t="shared" si="425"/>
        <v>46362</v>
      </c>
      <c r="T121" s="30">
        <f t="shared" ref="T121" si="426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27">AC121+1</f>
        <v>46504</v>
      </c>
      <c r="AE121" s="11">
        <f t="shared" si="427"/>
        <v>46505</v>
      </c>
      <c r="AF121" s="11">
        <f t="shared" si="427"/>
        <v>46506</v>
      </c>
      <c r="AG121" s="11">
        <f t="shared" si="427"/>
        <v>46507</v>
      </c>
      <c r="AH121" s="12">
        <f t="shared" si="427"/>
        <v>46508</v>
      </c>
      <c r="AI121" s="13">
        <f t="shared" si="427"/>
        <v>46509</v>
      </c>
      <c r="AJ121" s="30">
        <f t="shared" ref="AJ121" si="428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29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30">COUNTIF(M122:S122,"●")</f>
        <v>0</v>
      </c>
      <c r="U122" s="64">
        <f t="shared" ref="U122" si="431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32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33">COUNTIF(AC122:AI122,"●")</f>
        <v>0</v>
      </c>
      <c r="AK122" s="64">
        <f t="shared" ref="AK122" si="434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35">M123+1</f>
        <v>46364</v>
      </c>
      <c r="O123" s="11">
        <f t="shared" si="435"/>
        <v>46365</v>
      </c>
      <c r="P123" s="11">
        <f t="shared" si="435"/>
        <v>46366</v>
      </c>
      <c r="Q123" s="11">
        <f t="shared" si="435"/>
        <v>46367</v>
      </c>
      <c r="R123" s="12">
        <f t="shared" si="435"/>
        <v>46368</v>
      </c>
      <c r="S123" s="13">
        <f t="shared" si="435"/>
        <v>46369</v>
      </c>
      <c r="T123" s="30">
        <f t="shared" ref="T123" si="436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37">AC123+1</f>
        <v>46511</v>
      </c>
      <c r="AE123" s="11">
        <f t="shared" si="437"/>
        <v>46512</v>
      </c>
      <c r="AF123" s="11">
        <f t="shared" si="437"/>
        <v>46513</v>
      </c>
      <c r="AG123" s="11">
        <f t="shared" si="437"/>
        <v>46514</v>
      </c>
      <c r="AH123" s="12">
        <f t="shared" si="437"/>
        <v>46515</v>
      </c>
      <c r="AI123" s="13">
        <f t="shared" si="437"/>
        <v>46516</v>
      </c>
      <c r="AJ123" s="30">
        <f t="shared" ref="AJ123" si="438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39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40">COUNTIF(M124:S124,"●")</f>
        <v>0</v>
      </c>
      <c r="U124" s="64">
        <f t="shared" ref="U124" si="441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42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43">COUNTIF(AC124:AI124,"●")</f>
        <v>0</v>
      </c>
      <c r="AK124" s="64">
        <f t="shared" ref="AK124" si="444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45">M125+1</f>
        <v>46371</v>
      </c>
      <c r="O125" s="11">
        <f t="shared" si="445"/>
        <v>46372</v>
      </c>
      <c r="P125" s="11">
        <f t="shared" si="445"/>
        <v>46373</v>
      </c>
      <c r="Q125" s="11">
        <f t="shared" si="445"/>
        <v>46374</v>
      </c>
      <c r="R125" s="12">
        <f t="shared" si="445"/>
        <v>46375</v>
      </c>
      <c r="S125" s="13">
        <f t="shared" si="445"/>
        <v>46376</v>
      </c>
      <c r="T125" s="30">
        <f t="shared" ref="T125" si="446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47">AC125+1</f>
        <v>46518</v>
      </c>
      <c r="AE125" s="11">
        <f t="shared" si="447"/>
        <v>46519</v>
      </c>
      <c r="AF125" s="11">
        <f t="shared" si="447"/>
        <v>46520</v>
      </c>
      <c r="AG125" s="11">
        <f t="shared" si="447"/>
        <v>46521</v>
      </c>
      <c r="AH125" s="12">
        <f t="shared" si="447"/>
        <v>46522</v>
      </c>
      <c r="AI125" s="13">
        <f t="shared" si="447"/>
        <v>46523</v>
      </c>
      <c r="AJ125" s="30">
        <f t="shared" ref="AJ125" si="448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49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50">COUNTIF(M126:S126,"●")</f>
        <v>0</v>
      </c>
      <c r="U126" s="64">
        <f t="shared" ref="U126" si="451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52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53">COUNTIF(AC126:AI126,"●")</f>
        <v>0</v>
      </c>
      <c r="AK126" s="64">
        <f t="shared" ref="AK126" si="454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55">M127+1</f>
        <v>46378</v>
      </c>
      <c r="O127" s="11">
        <f t="shared" si="455"/>
        <v>46379</v>
      </c>
      <c r="P127" s="11">
        <f t="shared" si="455"/>
        <v>46380</v>
      </c>
      <c r="Q127" s="11">
        <f t="shared" si="455"/>
        <v>46381</v>
      </c>
      <c r="R127" s="12">
        <f t="shared" si="455"/>
        <v>46382</v>
      </c>
      <c r="S127" s="13">
        <f t="shared" si="455"/>
        <v>46383</v>
      </c>
      <c r="T127" s="30">
        <f t="shared" ref="T127" si="456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57">AC127+1</f>
        <v>46525</v>
      </c>
      <c r="AE127" s="11">
        <f t="shared" si="457"/>
        <v>46526</v>
      </c>
      <c r="AF127" s="11">
        <f t="shared" si="457"/>
        <v>46527</v>
      </c>
      <c r="AG127" s="11">
        <f t="shared" si="457"/>
        <v>46528</v>
      </c>
      <c r="AH127" s="12">
        <f t="shared" si="457"/>
        <v>46529</v>
      </c>
      <c r="AI127" s="13">
        <f t="shared" si="457"/>
        <v>46530</v>
      </c>
      <c r="AJ127" s="30">
        <f t="shared" ref="AJ127" si="458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59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60">COUNTIF(M128:S128,"●")</f>
        <v>0</v>
      </c>
      <c r="U128" s="64">
        <f t="shared" ref="U128" si="461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62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63">COUNTIF(AC128:AI128,"●")</f>
        <v>0</v>
      </c>
      <c r="AK128" s="64">
        <f t="shared" ref="AK128" si="464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65">M129+1</f>
        <v>46385</v>
      </c>
      <c r="O129" s="11">
        <f t="shared" si="465"/>
        <v>46386</v>
      </c>
      <c r="P129" s="11">
        <f t="shared" si="465"/>
        <v>46387</v>
      </c>
      <c r="Q129" s="11">
        <f t="shared" si="465"/>
        <v>46388</v>
      </c>
      <c r="R129" s="12">
        <f t="shared" si="465"/>
        <v>46389</v>
      </c>
      <c r="S129" s="13">
        <f t="shared" si="465"/>
        <v>46390</v>
      </c>
      <c r="T129" s="30">
        <f t="shared" ref="T129" si="466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467">AC129+1</f>
        <v>46532</v>
      </c>
      <c r="AE129" s="11">
        <f t="shared" si="467"/>
        <v>46533</v>
      </c>
      <c r="AF129" s="11">
        <f t="shared" si="467"/>
        <v>46534</v>
      </c>
      <c r="AG129" s="11">
        <f t="shared" si="467"/>
        <v>46535</v>
      </c>
      <c r="AH129" s="12">
        <f t="shared" si="467"/>
        <v>46536</v>
      </c>
      <c r="AI129" s="13">
        <f t="shared" si="467"/>
        <v>46537</v>
      </c>
      <c r="AJ129" s="30">
        <f t="shared" ref="AJ129" si="468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469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470">COUNTIF(M130:S130,"●")</f>
        <v>0</v>
      </c>
      <c r="U130" s="64">
        <f t="shared" ref="U130" si="471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472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473">COUNTIF(AC130:AI130,"●")</f>
        <v>0</v>
      </c>
      <c r="AK130" s="64">
        <f t="shared" ref="AK130" si="474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475">M131+1</f>
        <v>46392</v>
      </c>
      <c r="O131" s="11">
        <f t="shared" si="475"/>
        <v>46393</v>
      </c>
      <c r="P131" s="11">
        <f t="shared" si="475"/>
        <v>46394</v>
      </c>
      <c r="Q131" s="11">
        <f t="shared" si="475"/>
        <v>46395</v>
      </c>
      <c r="R131" s="12">
        <f t="shared" si="475"/>
        <v>46396</v>
      </c>
      <c r="S131" s="13">
        <f t="shared" si="475"/>
        <v>46397</v>
      </c>
      <c r="T131" s="30">
        <f t="shared" ref="T131" si="476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477">AC131+1</f>
        <v>46539</v>
      </c>
      <c r="AE131" s="11">
        <f t="shared" si="477"/>
        <v>46540</v>
      </c>
      <c r="AF131" s="11">
        <f t="shared" si="477"/>
        <v>46541</v>
      </c>
      <c r="AG131" s="11">
        <f t="shared" si="477"/>
        <v>46542</v>
      </c>
      <c r="AH131" s="12">
        <f t="shared" si="477"/>
        <v>46543</v>
      </c>
      <c r="AI131" s="13">
        <f t="shared" si="477"/>
        <v>46544</v>
      </c>
      <c r="AJ131" s="30">
        <f t="shared" ref="AJ131" si="478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479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480">COUNTIF(M132:S132,"●")</f>
        <v>0</v>
      </c>
      <c r="U132" s="64">
        <f t="shared" ref="U132" si="481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482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483">COUNTIF(AC132:AI132,"●")</f>
        <v>0</v>
      </c>
      <c r="AK132" s="64">
        <f t="shared" ref="AK132" si="484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485">M133+1</f>
        <v>46399</v>
      </c>
      <c r="O133" s="11">
        <f t="shared" si="485"/>
        <v>46400</v>
      </c>
      <c r="P133" s="11">
        <f t="shared" si="485"/>
        <v>46401</v>
      </c>
      <c r="Q133" s="11">
        <f t="shared" si="485"/>
        <v>46402</v>
      </c>
      <c r="R133" s="12">
        <f t="shared" si="485"/>
        <v>46403</v>
      </c>
      <c r="S133" s="13">
        <f t="shared" si="485"/>
        <v>46404</v>
      </c>
      <c r="T133" s="30">
        <f t="shared" ref="T133" si="486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487">AC133+1</f>
        <v>46546</v>
      </c>
      <c r="AE133" s="11">
        <f t="shared" si="487"/>
        <v>46547</v>
      </c>
      <c r="AF133" s="11">
        <f t="shared" si="487"/>
        <v>46548</v>
      </c>
      <c r="AG133" s="11">
        <f t="shared" si="487"/>
        <v>46549</v>
      </c>
      <c r="AH133" s="12">
        <f t="shared" si="487"/>
        <v>46550</v>
      </c>
      <c r="AI133" s="13">
        <f t="shared" si="487"/>
        <v>46551</v>
      </c>
      <c r="AJ133" s="30">
        <f t="shared" ref="AJ133" si="488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489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490">COUNTIF(M134:S134,"●")</f>
        <v>0</v>
      </c>
      <c r="U134" s="64">
        <f t="shared" ref="U134" si="491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492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493">COUNTIF(AC134:AI134,"●")</f>
        <v>0</v>
      </c>
      <c r="AK134" s="64">
        <f t="shared" ref="AK134" si="494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495">M135+1</f>
        <v>46406</v>
      </c>
      <c r="O135" s="11">
        <f t="shared" si="495"/>
        <v>46407</v>
      </c>
      <c r="P135" s="11">
        <f t="shared" si="495"/>
        <v>46408</v>
      </c>
      <c r="Q135" s="11">
        <f t="shared" si="495"/>
        <v>46409</v>
      </c>
      <c r="R135" s="12">
        <f t="shared" si="495"/>
        <v>46410</v>
      </c>
      <c r="S135" s="13">
        <f t="shared" si="495"/>
        <v>46411</v>
      </c>
      <c r="T135" s="30">
        <f t="shared" ref="T135" si="496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497">AC135+1</f>
        <v>46553</v>
      </c>
      <c r="AE135" s="11">
        <f t="shared" si="497"/>
        <v>46554</v>
      </c>
      <c r="AF135" s="11">
        <f t="shared" si="497"/>
        <v>46555</v>
      </c>
      <c r="AG135" s="11">
        <f t="shared" si="497"/>
        <v>46556</v>
      </c>
      <c r="AH135" s="12">
        <f t="shared" si="497"/>
        <v>46557</v>
      </c>
      <c r="AI135" s="13">
        <f t="shared" si="497"/>
        <v>46558</v>
      </c>
      <c r="AJ135" s="30">
        <f t="shared" ref="AJ135" si="498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499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00">COUNTIF(M136:S136,"●")</f>
        <v>0</v>
      </c>
      <c r="U136" s="64">
        <f t="shared" ref="U136:U146" si="501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02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03">COUNTIF(AC136:AI136,"●")</f>
        <v>0</v>
      </c>
      <c r="AK136" s="64">
        <f t="shared" ref="AK136:AK146" si="504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05">M137+1</f>
        <v>46413</v>
      </c>
      <c r="O137" s="11">
        <f t="shared" si="505"/>
        <v>46414</v>
      </c>
      <c r="P137" s="11">
        <f t="shared" si="505"/>
        <v>46415</v>
      </c>
      <c r="Q137" s="11">
        <f t="shared" si="505"/>
        <v>46416</v>
      </c>
      <c r="R137" s="12">
        <f t="shared" si="505"/>
        <v>46417</v>
      </c>
      <c r="S137" s="13">
        <f t="shared" si="505"/>
        <v>46418</v>
      </c>
      <c r="T137" s="30">
        <f t="shared" ref="T137" si="506">COUNTIF(M138:S138,"★")</f>
        <v>0</v>
      </c>
      <c r="U137" s="30"/>
      <c r="V137" s="10" t="str">
        <f t="shared" ref="V137" si="507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08">AC137+1</f>
        <v>46560</v>
      </c>
      <c r="AE137" s="11">
        <f t="shared" si="508"/>
        <v>46561</v>
      </c>
      <c r="AF137" s="11">
        <f t="shared" si="508"/>
        <v>46562</v>
      </c>
      <c r="AG137" s="11">
        <f t="shared" si="508"/>
        <v>46563</v>
      </c>
      <c r="AH137" s="12">
        <f t="shared" si="508"/>
        <v>46564</v>
      </c>
      <c r="AI137" s="13">
        <f t="shared" si="508"/>
        <v>46565</v>
      </c>
      <c r="AJ137" s="30">
        <f t="shared" ref="AJ137" si="509">COUNTIF(AC138:AI138,"★")</f>
        <v>0</v>
      </c>
      <c r="AK137" s="30"/>
      <c r="AL137" s="10" t="str">
        <f t="shared" ref="AL137" si="510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si="499"/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11">COUNTIF(M138:S138,"●")</f>
        <v>0</v>
      </c>
      <c r="U138" s="64">
        <f t="shared" si="501"/>
        <v>-1</v>
      </c>
      <c r="V138" s="10" t="str">
        <f t="shared" ref="V138" si="512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si="502"/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13">COUNTIF(AC138:AI138,"●")</f>
        <v>0</v>
      </c>
      <c r="AK138" s="64">
        <f t="shared" si="504"/>
        <v>-1</v>
      </c>
      <c r="AL138" s="10" t="str">
        <f t="shared" ref="AL138" si="514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15">M139+1</f>
        <v>46420</v>
      </c>
      <c r="O139" s="11">
        <f t="shared" si="515"/>
        <v>46421</v>
      </c>
      <c r="P139" s="11">
        <f t="shared" si="515"/>
        <v>46422</v>
      </c>
      <c r="Q139" s="11">
        <f t="shared" si="515"/>
        <v>46423</v>
      </c>
      <c r="R139" s="12">
        <f t="shared" si="515"/>
        <v>46424</v>
      </c>
      <c r="S139" s="13">
        <f t="shared" si="515"/>
        <v>46425</v>
      </c>
      <c r="T139" s="30">
        <f t="shared" ref="T139" si="516">COUNTIF(M140:S140,"★")</f>
        <v>0</v>
      </c>
      <c r="U139" s="30"/>
      <c r="V139" s="10" t="str">
        <f t="shared" ref="V139" si="517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18">AC139+1</f>
        <v>46567</v>
      </c>
      <c r="AE139" s="11">
        <f t="shared" si="518"/>
        <v>46568</v>
      </c>
      <c r="AF139" s="11">
        <f t="shared" si="518"/>
        <v>46569</v>
      </c>
      <c r="AG139" s="11">
        <f t="shared" si="518"/>
        <v>46570</v>
      </c>
      <c r="AH139" s="12">
        <f t="shared" si="518"/>
        <v>46571</v>
      </c>
      <c r="AI139" s="13">
        <f t="shared" si="518"/>
        <v>46572</v>
      </c>
      <c r="AJ139" s="30">
        <f t="shared" ref="AJ139" si="519">COUNTIF(AC140:AI140,"★")</f>
        <v>0</v>
      </c>
      <c r="AK139" s="30"/>
      <c r="AL139" s="10" t="str">
        <f t="shared" ref="AL139" si="520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si="499"/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21">COUNTIF(M140:S140,"●")</f>
        <v>0</v>
      </c>
      <c r="U140" s="64">
        <f t="shared" si="501"/>
        <v>-1</v>
      </c>
      <c r="V140" s="10" t="str">
        <f t="shared" ref="V140" si="52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si="502"/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23">COUNTIF(AC140:AI140,"●")</f>
        <v>0</v>
      </c>
      <c r="AK140" s="64">
        <f t="shared" si="504"/>
        <v>-1</v>
      </c>
      <c r="AL140" s="10" t="str">
        <f t="shared" ref="AL140" si="524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25">M141+1</f>
        <v>46427</v>
      </c>
      <c r="O141" s="11">
        <f t="shared" si="525"/>
        <v>46428</v>
      </c>
      <c r="P141" s="11">
        <f t="shared" si="525"/>
        <v>46429</v>
      </c>
      <c r="Q141" s="11">
        <f t="shared" si="525"/>
        <v>46430</v>
      </c>
      <c r="R141" s="12">
        <f t="shared" si="525"/>
        <v>46431</v>
      </c>
      <c r="S141" s="13">
        <f t="shared" si="525"/>
        <v>46432</v>
      </c>
      <c r="T141" s="30">
        <f t="shared" ref="T141" si="526">COUNTIF(M142:S142,"★")</f>
        <v>0</v>
      </c>
      <c r="U141" s="30"/>
      <c r="V141" s="10" t="str">
        <f t="shared" ref="V141" si="527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28">AC141+1</f>
        <v>46574</v>
      </c>
      <c r="AE141" s="11">
        <f t="shared" si="528"/>
        <v>46575</v>
      </c>
      <c r="AF141" s="11">
        <f t="shared" si="528"/>
        <v>46576</v>
      </c>
      <c r="AG141" s="11">
        <f t="shared" si="528"/>
        <v>46577</v>
      </c>
      <c r="AH141" s="12">
        <f t="shared" si="528"/>
        <v>46578</v>
      </c>
      <c r="AI141" s="13">
        <f t="shared" si="528"/>
        <v>46579</v>
      </c>
      <c r="AJ141" s="30">
        <f t="shared" ref="AJ141" si="529">COUNTIF(AC142:AI142,"★")</f>
        <v>0</v>
      </c>
      <c r="AK141" s="30"/>
      <c r="AL141" s="10" t="str">
        <f t="shared" ref="AL141" si="530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si="499"/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31">COUNTIF(M142:S142,"●")</f>
        <v>0</v>
      </c>
      <c r="U142" s="64">
        <f t="shared" si="501"/>
        <v>-1</v>
      </c>
      <c r="V142" s="10" t="str">
        <f t="shared" ref="V142" si="532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si="502"/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33">COUNTIF(AC142:AI142,"●")</f>
        <v>0</v>
      </c>
      <c r="AK142" s="64">
        <f t="shared" si="504"/>
        <v>-1</v>
      </c>
      <c r="AL142" s="10" t="str">
        <f t="shared" ref="AL142" si="534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35">M143+1</f>
        <v>46434</v>
      </c>
      <c r="O143" s="11">
        <f t="shared" si="535"/>
        <v>46435</v>
      </c>
      <c r="P143" s="11">
        <f t="shared" si="535"/>
        <v>46436</v>
      </c>
      <c r="Q143" s="11">
        <f t="shared" si="535"/>
        <v>46437</v>
      </c>
      <c r="R143" s="12">
        <f t="shared" si="535"/>
        <v>46438</v>
      </c>
      <c r="S143" s="13">
        <f t="shared" si="535"/>
        <v>46439</v>
      </c>
      <c r="T143" s="30">
        <f t="shared" ref="T143" si="536">COUNTIF(M144:S144,"★")</f>
        <v>0</v>
      </c>
      <c r="U143" s="30"/>
      <c r="V143" s="10" t="str">
        <f t="shared" ref="V143" si="537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38">AC143+1</f>
        <v>46581</v>
      </c>
      <c r="AE143" s="11">
        <f t="shared" si="538"/>
        <v>46582</v>
      </c>
      <c r="AF143" s="11">
        <f t="shared" si="538"/>
        <v>46583</v>
      </c>
      <c r="AG143" s="11">
        <f t="shared" si="538"/>
        <v>46584</v>
      </c>
      <c r="AH143" s="12">
        <f t="shared" si="538"/>
        <v>46585</v>
      </c>
      <c r="AI143" s="13">
        <f t="shared" si="538"/>
        <v>46586</v>
      </c>
      <c r="AJ143" s="30">
        <f t="shared" ref="AJ143" si="539">COUNTIF(AC144:AI144,"★")</f>
        <v>0</v>
      </c>
      <c r="AK143" s="30"/>
      <c r="AL143" s="10" t="str">
        <f t="shared" ref="AL143" si="540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si="499"/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41">COUNTIF(M144:S144,"●")</f>
        <v>0</v>
      </c>
      <c r="U144" s="64">
        <f t="shared" si="501"/>
        <v>-1</v>
      </c>
      <c r="V144" s="10" t="str">
        <f t="shared" ref="V144" si="542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si="502"/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43">COUNTIF(AC144:AI144,"●")</f>
        <v>0</v>
      </c>
      <c r="AK144" s="64">
        <f t="shared" si="504"/>
        <v>-1</v>
      </c>
      <c r="AL144" s="10" t="str">
        <f t="shared" ref="AL144" si="54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45">M145+1</f>
        <v>46441</v>
      </c>
      <c r="O145" s="11">
        <f t="shared" si="545"/>
        <v>46442</v>
      </c>
      <c r="P145" s="11">
        <f t="shared" si="545"/>
        <v>46443</v>
      </c>
      <c r="Q145" s="11">
        <f t="shared" si="545"/>
        <v>46444</v>
      </c>
      <c r="R145" s="12">
        <f t="shared" si="545"/>
        <v>46445</v>
      </c>
      <c r="S145" s="13">
        <f t="shared" si="545"/>
        <v>46446</v>
      </c>
      <c r="T145" s="30">
        <f t="shared" ref="T145" si="546">COUNTIF(M146:S146,"★")</f>
        <v>0</v>
      </c>
      <c r="U145" s="30"/>
      <c r="V145" s="10" t="str">
        <f t="shared" ref="V145" si="54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48">AC145+1</f>
        <v>46588</v>
      </c>
      <c r="AE145" s="11">
        <f t="shared" si="548"/>
        <v>46589</v>
      </c>
      <c r="AF145" s="11">
        <f t="shared" si="548"/>
        <v>46590</v>
      </c>
      <c r="AG145" s="11">
        <f t="shared" si="548"/>
        <v>46591</v>
      </c>
      <c r="AH145" s="12">
        <f t="shared" si="548"/>
        <v>46592</v>
      </c>
      <c r="AI145" s="13">
        <f t="shared" si="548"/>
        <v>46593</v>
      </c>
      <c r="AJ145" s="30">
        <f t="shared" ref="AJ145" si="549">COUNTIF(AC146:AI146,"★")</f>
        <v>0</v>
      </c>
      <c r="AK145" s="30"/>
      <c r="AL145" s="10" t="str">
        <f t="shared" ref="AL145" si="55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si="499"/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551">COUNTIF(M146:S146,"●")</f>
        <v>0</v>
      </c>
      <c r="U146" s="64">
        <f t="shared" si="501"/>
        <v>-1</v>
      </c>
      <c r="V146" s="10" t="str">
        <f t="shared" ref="V146" si="552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si="502"/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553">COUNTIF(AC146:AI146,"●")</f>
        <v>0</v>
      </c>
      <c r="AK146" s="64">
        <f t="shared" si="504"/>
        <v>-1</v>
      </c>
      <c r="AL146" s="10" t="str">
        <f t="shared" ref="AL146" si="554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555">M155+1</f>
        <v>46595</v>
      </c>
      <c r="O155" s="11">
        <f t="shared" si="555"/>
        <v>46596</v>
      </c>
      <c r="P155" s="11">
        <f t="shared" si="555"/>
        <v>46597</v>
      </c>
      <c r="Q155" s="11">
        <f t="shared" si="555"/>
        <v>46598</v>
      </c>
      <c r="R155" s="21">
        <f t="shared" si="555"/>
        <v>46599</v>
      </c>
      <c r="S155" s="22">
        <f t="shared" si="555"/>
        <v>46600</v>
      </c>
      <c r="T155" s="30">
        <f t="shared" ref="T155" si="556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557">AC155+1</f>
        <v>46742</v>
      </c>
      <c r="AE155" s="11">
        <f t="shared" si="557"/>
        <v>46743</v>
      </c>
      <c r="AF155" s="11">
        <f t="shared" si="557"/>
        <v>46744</v>
      </c>
      <c r="AG155" s="11">
        <f t="shared" si="557"/>
        <v>46745</v>
      </c>
      <c r="AH155" s="21">
        <f t="shared" si="557"/>
        <v>46746</v>
      </c>
      <c r="AI155" s="22">
        <f t="shared" si="557"/>
        <v>46747</v>
      </c>
      <c r="AJ155" s="30">
        <f t="shared" ref="AJ155" si="558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559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560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561">M157+1</f>
        <v>46602</v>
      </c>
      <c r="O157" s="11">
        <f t="shared" si="561"/>
        <v>46603</v>
      </c>
      <c r="P157" s="11">
        <f t="shared" si="561"/>
        <v>46604</v>
      </c>
      <c r="Q157" s="11">
        <f t="shared" si="561"/>
        <v>46605</v>
      </c>
      <c r="R157" s="12">
        <f t="shared" si="561"/>
        <v>46606</v>
      </c>
      <c r="S157" s="13">
        <f t="shared" si="561"/>
        <v>46607</v>
      </c>
      <c r="T157" s="30">
        <f t="shared" ref="T157" si="562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563">AC157+1</f>
        <v>46749</v>
      </c>
      <c r="AE157" s="11">
        <f t="shared" si="563"/>
        <v>46750</v>
      </c>
      <c r="AF157" s="11">
        <f t="shared" si="563"/>
        <v>46751</v>
      </c>
      <c r="AG157" s="11">
        <f t="shared" si="563"/>
        <v>46752</v>
      </c>
      <c r="AH157" s="12">
        <f t="shared" si="563"/>
        <v>46753</v>
      </c>
      <c r="AI157" s="13">
        <f t="shared" si="563"/>
        <v>46754</v>
      </c>
      <c r="AJ157" s="30">
        <f t="shared" ref="AJ157" si="564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565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566">COUNTIF(M158:S158,"●")</f>
        <v>0</v>
      </c>
      <c r="U158" s="64">
        <f t="shared" ref="U158" si="567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568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569">COUNTIF(AC158:AI158,"●")</f>
        <v>0</v>
      </c>
      <c r="AK158" s="64">
        <f t="shared" ref="AK158" si="570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571">M159+1</f>
        <v>46609</v>
      </c>
      <c r="O159" s="11">
        <f t="shared" si="571"/>
        <v>46610</v>
      </c>
      <c r="P159" s="11">
        <f t="shared" si="571"/>
        <v>46611</v>
      </c>
      <c r="Q159" s="11">
        <f t="shared" si="571"/>
        <v>46612</v>
      </c>
      <c r="R159" s="12">
        <f t="shared" si="571"/>
        <v>46613</v>
      </c>
      <c r="S159" s="13">
        <f t="shared" si="571"/>
        <v>46614</v>
      </c>
      <c r="T159" s="30">
        <f t="shared" ref="T159" si="572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573">AC159+1</f>
        <v>46756</v>
      </c>
      <c r="AE159" s="11">
        <f t="shared" si="573"/>
        <v>46757</v>
      </c>
      <c r="AF159" s="11">
        <f t="shared" si="573"/>
        <v>46758</v>
      </c>
      <c r="AG159" s="11">
        <f t="shared" si="573"/>
        <v>46759</v>
      </c>
      <c r="AH159" s="12">
        <f t="shared" si="573"/>
        <v>46760</v>
      </c>
      <c r="AI159" s="13">
        <f t="shared" si="573"/>
        <v>46761</v>
      </c>
      <c r="AJ159" s="30">
        <f t="shared" ref="AJ159" si="574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575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576">COUNTIF(M160:S160,"●")</f>
        <v>0</v>
      </c>
      <c r="U160" s="64">
        <f t="shared" ref="U160" si="577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578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579">COUNTIF(AC160:AI160,"●")</f>
        <v>0</v>
      </c>
      <c r="AK160" s="64">
        <f t="shared" ref="AK160" si="580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581">M161+1</f>
        <v>46616</v>
      </c>
      <c r="O161" s="11">
        <f t="shared" si="581"/>
        <v>46617</v>
      </c>
      <c r="P161" s="11">
        <f t="shared" si="581"/>
        <v>46618</v>
      </c>
      <c r="Q161" s="11">
        <f t="shared" si="581"/>
        <v>46619</v>
      </c>
      <c r="R161" s="12">
        <f t="shared" si="581"/>
        <v>46620</v>
      </c>
      <c r="S161" s="13">
        <f t="shared" si="581"/>
        <v>46621</v>
      </c>
      <c r="T161" s="30">
        <f t="shared" ref="T161" si="582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583">AC161+1</f>
        <v>46763</v>
      </c>
      <c r="AE161" s="11">
        <f t="shared" si="583"/>
        <v>46764</v>
      </c>
      <c r="AF161" s="11">
        <f t="shared" si="583"/>
        <v>46765</v>
      </c>
      <c r="AG161" s="11">
        <f t="shared" si="583"/>
        <v>46766</v>
      </c>
      <c r="AH161" s="12">
        <f t="shared" si="583"/>
        <v>46767</v>
      </c>
      <c r="AI161" s="13">
        <f t="shared" si="583"/>
        <v>46768</v>
      </c>
      <c r="AJ161" s="30">
        <f t="shared" ref="AJ161" si="584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585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586">COUNTIF(M162:S162,"●")</f>
        <v>0</v>
      </c>
      <c r="U162" s="64">
        <f t="shared" ref="U162" si="587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588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589">COUNTIF(AC162:AI162,"●")</f>
        <v>0</v>
      </c>
      <c r="AK162" s="64">
        <f t="shared" ref="AK162" si="590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591">M163+1</f>
        <v>46623</v>
      </c>
      <c r="O163" s="11">
        <f t="shared" si="591"/>
        <v>46624</v>
      </c>
      <c r="P163" s="11">
        <f t="shared" si="591"/>
        <v>46625</v>
      </c>
      <c r="Q163" s="11">
        <f t="shared" si="591"/>
        <v>46626</v>
      </c>
      <c r="R163" s="12">
        <f t="shared" si="591"/>
        <v>46627</v>
      </c>
      <c r="S163" s="13">
        <f t="shared" si="591"/>
        <v>46628</v>
      </c>
      <c r="T163" s="30">
        <f t="shared" ref="T163" si="592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593">AC163+1</f>
        <v>46770</v>
      </c>
      <c r="AE163" s="11">
        <f t="shared" si="593"/>
        <v>46771</v>
      </c>
      <c r="AF163" s="11">
        <f t="shared" si="593"/>
        <v>46772</v>
      </c>
      <c r="AG163" s="11">
        <f t="shared" si="593"/>
        <v>46773</v>
      </c>
      <c r="AH163" s="12">
        <f t="shared" si="593"/>
        <v>46774</v>
      </c>
      <c r="AI163" s="13">
        <f t="shared" si="593"/>
        <v>46775</v>
      </c>
      <c r="AJ163" s="30">
        <f t="shared" ref="AJ163" si="594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595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596">COUNTIF(M164:S164,"●")</f>
        <v>0</v>
      </c>
      <c r="U164" s="64">
        <f t="shared" ref="U164" si="597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598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599">COUNTIF(AC164:AI164,"●")</f>
        <v>0</v>
      </c>
      <c r="AK164" s="64">
        <f t="shared" ref="AK164" si="600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01">M165+1</f>
        <v>46630</v>
      </c>
      <c r="O165" s="11">
        <f t="shared" si="601"/>
        <v>46631</v>
      </c>
      <c r="P165" s="11">
        <f t="shared" si="601"/>
        <v>46632</v>
      </c>
      <c r="Q165" s="11">
        <f t="shared" si="601"/>
        <v>46633</v>
      </c>
      <c r="R165" s="12">
        <f t="shared" si="601"/>
        <v>46634</v>
      </c>
      <c r="S165" s="13">
        <f t="shared" si="601"/>
        <v>46635</v>
      </c>
      <c r="T165" s="30">
        <f t="shared" ref="T165" si="602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03">AC165+1</f>
        <v>46777</v>
      </c>
      <c r="AE165" s="11">
        <f t="shared" si="603"/>
        <v>46778</v>
      </c>
      <c r="AF165" s="11">
        <f t="shared" si="603"/>
        <v>46779</v>
      </c>
      <c r="AG165" s="11">
        <f t="shared" si="603"/>
        <v>46780</v>
      </c>
      <c r="AH165" s="12">
        <f t="shared" si="603"/>
        <v>46781</v>
      </c>
      <c r="AI165" s="13">
        <f t="shared" si="603"/>
        <v>46782</v>
      </c>
      <c r="AJ165" s="30">
        <f t="shared" ref="AJ165" si="604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05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06">COUNTIF(M166:S166,"●")</f>
        <v>0</v>
      </c>
      <c r="U166" s="64">
        <f t="shared" ref="U166" si="607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08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09">COUNTIF(AC166:AI166,"●")</f>
        <v>0</v>
      </c>
      <c r="AK166" s="64">
        <f t="shared" ref="AK166" si="610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11">M167+1</f>
        <v>46637</v>
      </c>
      <c r="O167" s="11">
        <f t="shared" si="611"/>
        <v>46638</v>
      </c>
      <c r="P167" s="11">
        <f t="shared" si="611"/>
        <v>46639</v>
      </c>
      <c r="Q167" s="11">
        <f t="shared" si="611"/>
        <v>46640</v>
      </c>
      <c r="R167" s="12">
        <f t="shared" si="611"/>
        <v>46641</v>
      </c>
      <c r="S167" s="13">
        <f t="shared" si="611"/>
        <v>46642</v>
      </c>
      <c r="T167" s="30">
        <f t="shared" ref="T167" si="612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13">AC167+1</f>
        <v>46784</v>
      </c>
      <c r="AE167" s="11">
        <f t="shared" si="613"/>
        <v>46785</v>
      </c>
      <c r="AF167" s="11">
        <f t="shared" si="613"/>
        <v>46786</v>
      </c>
      <c r="AG167" s="11">
        <f t="shared" si="613"/>
        <v>46787</v>
      </c>
      <c r="AH167" s="12">
        <f t="shared" si="613"/>
        <v>46788</v>
      </c>
      <c r="AI167" s="13">
        <f t="shared" si="613"/>
        <v>46789</v>
      </c>
      <c r="AJ167" s="30">
        <f t="shared" ref="AJ167" si="614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15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16">COUNTIF(M168:S168,"●")</f>
        <v>0</v>
      </c>
      <c r="U168" s="64">
        <f t="shared" ref="U168" si="617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18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19">COUNTIF(AC168:AI168,"●")</f>
        <v>0</v>
      </c>
      <c r="AK168" s="64">
        <f t="shared" ref="AK168" si="620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21">M169+1</f>
        <v>46644</v>
      </c>
      <c r="O169" s="11">
        <f t="shared" si="621"/>
        <v>46645</v>
      </c>
      <c r="P169" s="11">
        <f t="shared" si="621"/>
        <v>46646</v>
      </c>
      <c r="Q169" s="11">
        <f t="shared" si="621"/>
        <v>46647</v>
      </c>
      <c r="R169" s="12">
        <f t="shared" si="621"/>
        <v>46648</v>
      </c>
      <c r="S169" s="13">
        <f t="shared" si="621"/>
        <v>46649</v>
      </c>
      <c r="T169" s="30">
        <f t="shared" ref="T169" si="622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23">AC169+1</f>
        <v>46791</v>
      </c>
      <c r="AE169" s="11">
        <f t="shared" si="623"/>
        <v>46792</v>
      </c>
      <c r="AF169" s="11">
        <f t="shared" si="623"/>
        <v>46793</v>
      </c>
      <c r="AG169" s="11">
        <f t="shared" si="623"/>
        <v>46794</v>
      </c>
      <c r="AH169" s="12">
        <f t="shared" si="623"/>
        <v>46795</v>
      </c>
      <c r="AI169" s="13">
        <f t="shared" si="623"/>
        <v>46796</v>
      </c>
      <c r="AJ169" s="30">
        <f t="shared" ref="AJ169" si="624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25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26">COUNTIF(M170:S170,"●")</f>
        <v>0</v>
      </c>
      <c r="U170" s="64">
        <f t="shared" ref="U170" si="627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28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29">COUNTIF(AC170:AI170,"●")</f>
        <v>0</v>
      </c>
      <c r="AK170" s="64">
        <f t="shared" ref="AK170" si="630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31">M171+1</f>
        <v>46651</v>
      </c>
      <c r="O171" s="11">
        <f t="shared" si="631"/>
        <v>46652</v>
      </c>
      <c r="P171" s="11">
        <f t="shared" si="631"/>
        <v>46653</v>
      </c>
      <c r="Q171" s="11">
        <f t="shared" si="631"/>
        <v>46654</v>
      </c>
      <c r="R171" s="12">
        <f t="shared" si="631"/>
        <v>46655</v>
      </c>
      <c r="S171" s="13">
        <f t="shared" si="631"/>
        <v>46656</v>
      </c>
      <c r="T171" s="30">
        <f t="shared" ref="T171" si="632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33">AC171+1</f>
        <v>46798</v>
      </c>
      <c r="AE171" s="11">
        <f t="shared" si="633"/>
        <v>46799</v>
      </c>
      <c r="AF171" s="11">
        <f t="shared" si="633"/>
        <v>46800</v>
      </c>
      <c r="AG171" s="11">
        <f t="shared" si="633"/>
        <v>46801</v>
      </c>
      <c r="AH171" s="12">
        <f t="shared" si="633"/>
        <v>46802</v>
      </c>
      <c r="AI171" s="13">
        <f t="shared" si="633"/>
        <v>46803</v>
      </c>
      <c r="AJ171" s="30">
        <f t="shared" ref="AJ171" si="634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35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36">COUNTIF(M172:S172,"●")</f>
        <v>0</v>
      </c>
      <c r="U172" s="64">
        <f t="shared" ref="U172" si="637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38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39">COUNTIF(AC172:AI172,"●")</f>
        <v>0</v>
      </c>
      <c r="AK172" s="64">
        <f t="shared" ref="AK172" si="640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41">M173+1</f>
        <v>46658</v>
      </c>
      <c r="O173" s="11">
        <f t="shared" si="641"/>
        <v>46659</v>
      </c>
      <c r="P173" s="11">
        <f t="shared" si="641"/>
        <v>46660</v>
      </c>
      <c r="Q173" s="11">
        <f t="shared" si="641"/>
        <v>46661</v>
      </c>
      <c r="R173" s="12">
        <f t="shared" si="641"/>
        <v>46662</v>
      </c>
      <c r="S173" s="13">
        <f t="shared" si="641"/>
        <v>46663</v>
      </c>
      <c r="T173" s="30">
        <f t="shared" ref="T173" si="642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43">AC173+1</f>
        <v>46805</v>
      </c>
      <c r="AE173" s="11">
        <f t="shared" si="643"/>
        <v>46806</v>
      </c>
      <c r="AF173" s="11">
        <f t="shared" si="643"/>
        <v>46807</v>
      </c>
      <c r="AG173" s="11">
        <f t="shared" si="643"/>
        <v>46808</v>
      </c>
      <c r="AH173" s="12">
        <f t="shared" si="643"/>
        <v>46809</v>
      </c>
      <c r="AI173" s="13">
        <f t="shared" si="643"/>
        <v>46810</v>
      </c>
      <c r="AJ173" s="30">
        <f t="shared" ref="AJ173" si="644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45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646">COUNTIF(M174:S174,"●")</f>
        <v>0</v>
      </c>
      <c r="U174" s="64">
        <f t="shared" ref="U174" si="647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648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649">COUNTIF(AC174:AI174,"●")</f>
        <v>0</v>
      </c>
      <c r="AK174" s="64">
        <f t="shared" ref="AK174" si="650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651">M175+1</f>
        <v>46665</v>
      </c>
      <c r="O175" s="11">
        <f t="shared" si="651"/>
        <v>46666</v>
      </c>
      <c r="P175" s="11">
        <f t="shared" si="651"/>
        <v>46667</v>
      </c>
      <c r="Q175" s="11">
        <f t="shared" si="651"/>
        <v>46668</v>
      </c>
      <c r="R175" s="12">
        <f t="shared" si="651"/>
        <v>46669</v>
      </c>
      <c r="S175" s="13">
        <f t="shared" si="651"/>
        <v>46670</v>
      </c>
      <c r="T175" s="30">
        <f t="shared" ref="T175" si="652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653">AC175+1</f>
        <v>46812</v>
      </c>
      <c r="AE175" s="11">
        <f t="shared" si="653"/>
        <v>46813</v>
      </c>
      <c r="AF175" s="11">
        <f t="shared" si="653"/>
        <v>46814</v>
      </c>
      <c r="AG175" s="11">
        <f t="shared" si="653"/>
        <v>46815</v>
      </c>
      <c r="AH175" s="12">
        <f t="shared" si="653"/>
        <v>46816</v>
      </c>
      <c r="AI175" s="13">
        <f t="shared" si="653"/>
        <v>46817</v>
      </c>
      <c r="AJ175" s="30">
        <f t="shared" ref="AJ175" si="654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655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656">COUNTIF(M176:S176,"●")</f>
        <v>0</v>
      </c>
      <c r="U176" s="64">
        <f t="shared" ref="U176" si="657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658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659">COUNTIF(AC176:AI176,"●")</f>
        <v>0</v>
      </c>
      <c r="AK176" s="64">
        <f t="shared" ref="AK176" si="660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661">M177+1</f>
        <v>46672</v>
      </c>
      <c r="O177" s="11">
        <f t="shared" si="661"/>
        <v>46673</v>
      </c>
      <c r="P177" s="11">
        <f t="shared" si="661"/>
        <v>46674</v>
      </c>
      <c r="Q177" s="11">
        <f t="shared" si="661"/>
        <v>46675</v>
      </c>
      <c r="R177" s="12">
        <f t="shared" si="661"/>
        <v>46676</v>
      </c>
      <c r="S177" s="13">
        <f t="shared" si="661"/>
        <v>46677</v>
      </c>
      <c r="T177" s="30">
        <f t="shared" ref="T177" si="662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663">AC177+1</f>
        <v>46819</v>
      </c>
      <c r="AE177" s="11">
        <f t="shared" si="663"/>
        <v>46820</v>
      </c>
      <c r="AF177" s="11">
        <f t="shared" si="663"/>
        <v>46821</v>
      </c>
      <c r="AG177" s="11">
        <f t="shared" si="663"/>
        <v>46822</v>
      </c>
      <c r="AH177" s="12">
        <f t="shared" si="663"/>
        <v>46823</v>
      </c>
      <c r="AI177" s="13">
        <f t="shared" si="663"/>
        <v>46824</v>
      </c>
      <c r="AJ177" s="30">
        <f t="shared" ref="AJ177" si="664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665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666">COUNTIF(M178:S178,"●")</f>
        <v>0</v>
      </c>
      <c r="U178" s="64">
        <f t="shared" ref="U178" si="667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668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669">COUNTIF(AC178:AI178,"●")</f>
        <v>0</v>
      </c>
      <c r="AK178" s="64">
        <f t="shared" ref="AK178" si="670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671">M179+1</f>
        <v>46679</v>
      </c>
      <c r="O179" s="11">
        <f t="shared" si="671"/>
        <v>46680</v>
      </c>
      <c r="P179" s="11">
        <f t="shared" si="671"/>
        <v>46681</v>
      </c>
      <c r="Q179" s="11">
        <f t="shared" si="671"/>
        <v>46682</v>
      </c>
      <c r="R179" s="12">
        <f t="shared" si="671"/>
        <v>46683</v>
      </c>
      <c r="S179" s="13">
        <f t="shared" si="671"/>
        <v>46684</v>
      </c>
      <c r="T179" s="30">
        <f t="shared" ref="T179" si="672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673">AC179+1</f>
        <v>46826</v>
      </c>
      <c r="AE179" s="11">
        <f t="shared" si="673"/>
        <v>46827</v>
      </c>
      <c r="AF179" s="11">
        <f t="shared" si="673"/>
        <v>46828</v>
      </c>
      <c r="AG179" s="11">
        <f t="shared" si="673"/>
        <v>46829</v>
      </c>
      <c r="AH179" s="12">
        <f t="shared" si="673"/>
        <v>46830</v>
      </c>
      <c r="AI179" s="13">
        <f t="shared" si="673"/>
        <v>46831</v>
      </c>
      <c r="AJ179" s="30">
        <f t="shared" ref="AJ179" si="674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675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676">COUNTIF(M180:S180,"●")</f>
        <v>0</v>
      </c>
      <c r="U180" s="64">
        <f t="shared" ref="U180" si="677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678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679">COUNTIF(AC180:AI180,"●")</f>
        <v>0</v>
      </c>
      <c r="AK180" s="64">
        <f t="shared" ref="AK180" si="680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681">M181+1</f>
        <v>46686</v>
      </c>
      <c r="O181" s="11">
        <f t="shared" si="681"/>
        <v>46687</v>
      </c>
      <c r="P181" s="11">
        <f t="shared" si="681"/>
        <v>46688</v>
      </c>
      <c r="Q181" s="11">
        <f t="shared" si="681"/>
        <v>46689</v>
      </c>
      <c r="R181" s="12">
        <f t="shared" si="681"/>
        <v>46690</v>
      </c>
      <c r="S181" s="13">
        <f t="shared" si="681"/>
        <v>46691</v>
      </c>
      <c r="T181" s="30">
        <f t="shared" ref="T181" si="682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683">AC181+1</f>
        <v>46833</v>
      </c>
      <c r="AE181" s="11">
        <f t="shared" si="683"/>
        <v>46834</v>
      </c>
      <c r="AF181" s="11">
        <f t="shared" si="683"/>
        <v>46835</v>
      </c>
      <c r="AG181" s="11">
        <f t="shared" si="683"/>
        <v>46836</v>
      </c>
      <c r="AH181" s="12">
        <f t="shared" si="683"/>
        <v>46837</v>
      </c>
      <c r="AI181" s="13">
        <f t="shared" si="683"/>
        <v>46838</v>
      </c>
      <c r="AJ181" s="30">
        <f t="shared" ref="AJ181" si="684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685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686">COUNTIF(M182:S182,"●")</f>
        <v>0</v>
      </c>
      <c r="U182" s="64">
        <f t="shared" ref="U182" si="687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688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689">COUNTIF(AC182:AI182,"●")</f>
        <v>0</v>
      </c>
      <c r="AK182" s="64">
        <f t="shared" ref="AK182" si="690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691">M183+1</f>
        <v>46693</v>
      </c>
      <c r="O183" s="11">
        <f t="shared" si="691"/>
        <v>46694</v>
      </c>
      <c r="P183" s="11">
        <f t="shared" si="691"/>
        <v>46695</v>
      </c>
      <c r="Q183" s="11">
        <f t="shared" si="691"/>
        <v>46696</v>
      </c>
      <c r="R183" s="12">
        <f t="shared" si="691"/>
        <v>46697</v>
      </c>
      <c r="S183" s="13">
        <f t="shared" si="691"/>
        <v>46698</v>
      </c>
      <c r="T183" s="30">
        <f t="shared" ref="T183" si="692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693">AC183+1</f>
        <v>46840</v>
      </c>
      <c r="AE183" s="11">
        <f t="shared" si="693"/>
        <v>46841</v>
      </c>
      <c r="AF183" s="11">
        <f t="shared" si="693"/>
        <v>46842</v>
      </c>
      <c r="AG183" s="11">
        <f t="shared" si="693"/>
        <v>46843</v>
      </c>
      <c r="AH183" s="12">
        <f t="shared" si="693"/>
        <v>46844</v>
      </c>
      <c r="AI183" s="13">
        <f t="shared" si="693"/>
        <v>46845</v>
      </c>
      <c r="AJ183" s="30">
        <f t="shared" ref="AJ183" si="694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695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696">COUNTIF(M184:S184,"●")</f>
        <v>0</v>
      </c>
      <c r="U184" s="64">
        <f t="shared" ref="U184" si="697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698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699">COUNTIF(AC184:AI184,"●")</f>
        <v>0</v>
      </c>
      <c r="AK184" s="64">
        <f t="shared" ref="AK184" si="700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01">M185+1</f>
        <v>46700</v>
      </c>
      <c r="O185" s="11">
        <f t="shared" si="701"/>
        <v>46701</v>
      </c>
      <c r="P185" s="11">
        <f t="shared" si="701"/>
        <v>46702</v>
      </c>
      <c r="Q185" s="11">
        <f t="shared" si="701"/>
        <v>46703</v>
      </c>
      <c r="R185" s="12">
        <f t="shared" si="701"/>
        <v>46704</v>
      </c>
      <c r="S185" s="13">
        <f t="shared" si="701"/>
        <v>46705</v>
      </c>
      <c r="T185" s="30">
        <f t="shared" ref="T185" si="702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03">AC185+1</f>
        <v>46847</v>
      </c>
      <c r="AE185" s="11">
        <f t="shared" si="703"/>
        <v>46848</v>
      </c>
      <c r="AF185" s="11">
        <f t="shared" si="703"/>
        <v>46849</v>
      </c>
      <c r="AG185" s="11">
        <f t="shared" si="703"/>
        <v>46850</v>
      </c>
      <c r="AH185" s="12">
        <f t="shared" si="703"/>
        <v>46851</v>
      </c>
      <c r="AI185" s="13">
        <f t="shared" si="703"/>
        <v>46852</v>
      </c>
      <c r="AJ185" s="30">
        <f t="shared" ref="AJ185" si="704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05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06">COUNTIF(M186:S186,"●")</f>
        <v>0</v>
      </c>
      <c r="U186" s="64">
        <f t="shared" ref="U186:U196" si="707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08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09">COUNTIF(AC186:AI186,"●")</f>
        <v>0</v>
      </c>
      <c r="AK186" s="64">
        <f t="shared" ref="AK186:AK196" si="710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11">M187+1</f>
        <v>46707</v>
      </c>
      <c r="O187" s="11">
        <f t="shared" si="711"/>
        <v>46708</v>
      </c>
      <c r="P187" s="11">
        <f t="shared" si="711"/>
        <v>46709</v>
      </c>
      <c r="Q187" s="11">
        <f t="shared" si="711"/>
        <v>46710</v>
      </c>
      <c r="R187" s="12">
        <f t="shared" si="711"/>
        <v>46711</v>
      </c>
      <c r="S187" s="13">
        <f t="shared" si="711"/>
        <v>46712</v>
      </c>
      <c r="T187" s="30">
        <f t="shared" ref="T187" si="712">COUNTIF(M188:S188,"★")</f>
        <v>0</v>
      </c>
      <c r="U187" s="30"/>
      <c r="V187" s="10" t="str">
        <f t="shared" ref="V187" si="713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14">AC187+1</f>
        <v>46854</v>
      </c>
      <c r="AE187" s="11">
        <f t="shared" si="714"/>
        <v>46855</v>
      </c>
      <c r="AF187" s="11">
        <f t="shared" si="714"/>
        <v>46856</v>
      </c>
      <c r="AG187" s="11">
        <f t="shared" si="714"/>
        <v>46857</v>
      </c>
      <c r="AH187" s="12">
        <f t="shared" si="714"/>
        <v>46858</v>
      </c>
      <c r="AI187" s="13">
        <f t="shared" si="714"/>
        <v>46859</v>
      </c>
      <c r="AJ187" s="30">
        <f t="shared" ref="AJ187" si="715">COUNTIF(AC188:AI188,"★")</f>
        <v>0</v>
      </c>
      <c r="AK187" s="30"/>
      <c r="AL187" s="10" t="str">
        <f t="shared" ref="AL187" si="716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si="705"/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17">COUNTIF(M188:S188,"●")</f>
        <v>0</v>
      </c>
      <c r="U188" s="64">
        <f t="shared" si="707"/>
        <v>-1</v>
      </c>
      <c r="V188" s="10" t="str">
        <f t="shared" ref="V188" si="718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si="708"/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19">COUNTIF(AC188:AI188,"●")</f>
        <v>0</v>
      </c>
      <c r="AK188" s="64">
        <f t="shared" si="710"/>
        <v>-1</v>
      </c>
      <c r="AL188" s="10" t="str">
        <f t="shared" ref="AL188" si="720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21">M189+1</f>
        <v>46714</v>
      </c>
      <c r="O189" s="11">
        <f t="shared" si="721"/>
        <v>46715</v>
      </c>
      <c r="P189" s="11">
        <f t="shared" si="721"/>
        <v>46716</v>
      </c>
      <c r="Q189" s="11">
        <f t="shared" si="721"/>
        <v>46717</v>
      </c>
      <c r="R189" s="12">
        <f t="shared" si="721"/>
        <v>46718</v>
      </c>
      <c r="S189" s="13">
        <f t="shared" si="721"/>
        <v>46719</v>
      </c>
      <c r="T189" s="30">
        <f t="shared" ref="T189" si="722">COUNTIF(M190:S190,"★")</f>
        <v>0</v>
      </c>
      <c r="U189" s="30"/>
      <c r="V189" s="10" t="str">
        <f t="shared" ref="V189" si="723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24">AC189+1</f>
        <v>46861</v>
      </c>
      <c r="AE189" s="11">
        <f t="shared" si="724"/>
        <v>46862</v>
      </c>
      <c r="AF189" s="11">
        <f t="shared" si="724"/>
        <v>46863</v>
      </c>
      <c r="AG189" s="11">
        <f t="shared" si="724"/>
        <v>46864</v>
      </c>
      <c r="AH189" s="12">
        <f t="shared" si="724"/>
        <v>46865</v>
      </c>
      <c r="AI189" s="13">
        <f t="shared" si="724"/>
        <v>46866</v>
      </c>
      <c r="AJ189" s="30">
        <f t="shared" ref="AJ189" si="725">COUNTIF(AC190:AI190,"★")</f>
        <v>0</v>
      </c>
      <c r="AK189" s="30"/>
      <c r="AL189" s="10" t="str">
        <f t="shared" ref="AL189" si="726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si="705"/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27">COUNTIF(M190:S190,"●")</f>
        <v>0</v>
      </c>
      <c r="U190" s="64">
        <f t="shared" si="707"/>
        <v>-1</v>
      </c>
      <c r="V190" s="10" t="str">
        <f t="shared" ref="V190" si="72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si="708"/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29">COUNTIF(AC190:AI190,"●")</f>
        <v>0</v>
      </c>
      <c r="AK190" s="64">
        <f t="shared" si="710"/>
        <v>-1</v>
      </c>
      <c r="AL190" s="10" t="str">
        <f t="shared" ref="AL190" si="730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31">M191+1</f>
        <v>46721</v>
      </c>
      <c r="O191" s="11">
        <f t="shared" si="731"/>
        <v>46722</v>
      </c>
      <c r="P191" s="11">
        <f t="shared" si="731"/>
        <v>46723</v>
      </c>
      <c r="Q191" s="11">
        <f t="shared" si="731"/>
        <v>46724</v>
      </c>
      <c r="R191" s="12">
        <f t="shared" si="731"/>
        <v>46725</v>
      </c>
      <c r="S191" s="13">
        <f t="shared" si="731"/>
        <v>46726</v>
      </c>
      <c r="T191" s="30">
        <f t="shared" ref="T191" si="732">COUNTIF(M192:S192,"★")</f>
        <v>0</v>
      </c>
      <c r="U191" s="30"/>
      <c r="V191" s="10" t="str">
        <f t="shared" ref="V191" si="733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34">AC191+1</f>
        <v>46868</v>
      </c>
      <c r="AE191" s="11">
        <f t="shared" si="734"/>
        <v>46869</v>
      </c>
      <c r="AF191" s="11">
        <f t="shared" si="734"/>
        <v>46870</v>
      </c>
      <c r="AG191" s="11">
        <f t="shared" si="734"/>
        <v>46871</v>
      </c>
      <c r="AH191" s="12">
        <f t="shared" si="734"/>
        <v>46872</v>
      </c>
      <c r="AI191" s="13">
        <f t="shared" si="734"/>
        <v>46873</v>
      </c>
      <c r="AJ191" s="30">
        <f t="shared" ref="AJ191" si="735">COUNTIF(AC192:AI192,"★")</f>
        <v>0</v>
      </c>
      <c r="AK191" s="30"/>
      <c r="AL191" s="10" t="str">
        <f t="shared" ref="AL191" si="736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si="705"/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737">COUNTIF(M192:S192,"●")</f>
        <v>0</v>
      </c>
      <c r="U192" s="64">
        <f t="shared" si="707"/>
        <v>-1</v>
      </c>
      <c r="V192" s="10" t="str">
        <f t="shared" ref="V192" si="738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si="708"/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739">COUNTIF(AC192:AI192,"●")</f>
        <v>0</v>
      </c>
      <c r="AK192" s="64">
        <f t="shared" si="710"/>
        <v>-1</v>
      </c>
      <c r="AL192" s="10" t="str">
        <f t="shared" ref="AL192" si="740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741">M193+1</f>
        <v>46728</v>
      </c>
      <c r="O193" s="11">
        <f t="shared" si="741"/>
        <v>46729</v>
      </c>
      <c r="P193" s="11">
        <f t="shared" si="741"/>
        <v>46730</v>
      </c>
      <c r="Q193" s="11">
        <f t="shared" si="741"/>
        <v>46731</v>
      </c>
      <c r="R193" s="12">
        <f t="shared" si="741"/>
        <v>46732</v>
      </c>
      <c r="S193" s="13">
        <f t="shared" si="741"/>
        <v>46733</v>
      </c>
      <c r="T193" s="30">
        <f t="shared" ref="T193" si="742">COUNTIF(M194:S194,"★")</f>
        <v>0</v>
      </c>
      <c r="U193" s="30"/>
      <c r="V193" s="10" t="str">
        <f t="shared" ref="V193" si="743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744">AC193+1</f>
        <v>46875</v>
      </c>
      <c r="AE193" s="11">
        <f t="shared" si="744"/>
        <v>46876</v>
      </c>
      <c r="AF193" s="11">
        <f t="shared" si="744"/>
        <v>46877</v>
      </c>
      <c r="AG193" s="11">
        <f t="shared" si="744"/>
        <v>46878</v>
      </c>
      <c r="AH193" s="12">
        <f t="shared" si="744"/>
        <v>46879</v>
      </c>
      <c r="AI193" s="13">
        <f t="shared" si="744"/>
        <v>46880</v>
      </c>
      <c r="AJ193" s="30">
        <f t="shared" ref="AJ193" si="745">COUNTIF(AC194:AI194,"★")</f>
        <v>0</v>
      </c>
      <c r="AK193" s="30"/>
      <c r="AL193" s="10" t="str">
        <f t="shared" ref="AL193" si="746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si="705"/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747">COUNTIF(M194:S194,"●")</f>
        <v>0</v>
      </c>
      <c r="U194" s="64">
        <f t="shared" si="707"/>
        <v>-1</v>
      </c>
      <c r="V194" s="10" t="str">
        <f t="shared" ref="V194" si="748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si="708"/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749">COUNTIF(AC194:AI194,"●")</f>
        <v>0</v>
      </c>
      <c r="AK194" s="64">
        <f t="shared" si="710"/>
        <v>-1</v>
      </c>
      <c r="AL194" s="10" t="str">
        <f t="shared" ref="AL194" si="75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751">M195+1</f>
        <v>46735</v>
      </c>
      <c r="O195" s="11">
        <f t="shared" si="751"/>
        <v>46736</v>
      </c>
      <c r="P195" s="11">
        <f t="shared" si="751"/>
        <v>46737</v>
      </c>
      <c r="Q195" s="11">
        <f t="shared" si="751"/>
        <v>46738</v>
      </c>
      <c r="R195" s="12">
        <f t="shared" si="751"/>
        <v>46739</v>
      </c>
      <c r="S195" s="13">
        <f t="shared" si="751"/>
        <v>46740</v>
      </c>
      <c r="T195" s="30">
        <f t="shared" ref="T195" si="752">COUNTIF(M196:S196,"★")</f>
        <v>0</v>
      </c>
      <c r="U195" s="30"/>
      <c r="V195" s="10" t="str">
        <f t="shared" ref="V195" si="75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754">AC195+1</f>
        <v>46882</v>
      </c>
      <c r="AE195" s="11">
        <f t="shared" si="754"/>
        <v>46883</v>
      </c>
      <c r="AF195" s="11">
        <f t="shared" si="754"/>
        <v>46884</v>
      </c>
      <c r="AG195" s="11">
        <f t="shared" si="754"/>
        <v>46885</v>
      </c>
      <c r="AH195" s="12">
        <f t="shared" si="754"/>
        <v>46886</v>
      </c>
      <c r="AI195" s="13">
        <f t="shared" si="754"/>
        <v>46887</v>
      </c>
      <c r="AJ195" s="30">
        <f t="shared" ref="AJ195" si="755">COUNTIF(AC196:AI196,"★")</f>
        <v>0</v>
      </c>
      <c r="AK195" s="30"/>
      <c r="AL195" s="10" t="str">
        <f t="shared" ref="AL195" si="75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si="705"/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757">COUNTIF(M196:S196,"●")</f>
        <v>0</v>
      </c>
      <c r="U196" s="64">
        <f t="shared" si="707"/>
        <v>-1</v>
      </c>
      <c r="V196" s="10" t="str">
        <f t="shared" ref="V196" si="758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si="708"/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759">COUNTIF(AC196:AI196,"●")</f>
        <v>0</v>
      </c>
      <c r="AK196" s="64">
        <f t="shared" si="710"/>
        <v>-1</v>
      </c>
      <c r="AL196" s="10" t="str">
        <f t="shared" ref="AL196" si="760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M7HoI8oP/UD6UAIPFwqA+3Q/1a10pzMhDbrIAgJ6bPQMM0J5mzsR9U+wZglfli4yNmZDQLAqjW4qZPt/QEkKrg==" saltValue="grKRxIsLe/SAkrPYeuKaPw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77:L178"/>
    <mergeCell ref="AB177:AB178"/>
    <mergeCell ref="L179:L180"/>
    <mergeCell ref="AB179:AB180"/>
    <mergeCell ref="L181:L182"/>
    <mergeCell ref="AB181:AB182"/>
    <mergeCell ref="L171:L172"/>
    <mergeCell ref="AB171:AB172"/>
    <mergeCell ref="L173:L174"/>
    <mergeCell ref="AB173:AB174"/>
    <mergeCell ref="L175:L176"/>
    <mergeCell ref="AB175:AB176"/>
    <mergeCell ref="L189:L190"/>
    <mergeCell ref="AB189:AB190"/>
    <mergeCell ref="L191:L192"/>
    <mergeCell ref="AB191:AB192"/>
    <mergeCell ref="L195:L196"/>
    <mergeCell ref="AB195:AB196"/>
    <mergeCell ref="L183:L184"/>
    <mergeCell ref="AB183:AB184"/>
    <mergeCell ref="L185:L186"/>
    <mergeCell ref="AB185:AB186"/>
    <mergeCell ref="L187:L188"/>
    <mergeCell ref="AB187:AB188"/>
    <mergeCell ref="L165:L166"/>
    <mergeCell ref="AB165:AB166"/>
    <mergeCell ref="L167:L168"/>
    <mergeCell ref="AB167:AB168"/>
    <mergeCell ref="L169:L170"/>
    <mergeCell ref="AB169:AB170"/>
    <mergeCell ref="L159:L160"/>
    <mergeCell ref="AB159:AB160"/>
    <mergeCell ref="L161:L162"/>
    <mergeCell ref="AB161:AB162"/>
    <mergeCell ref="L163:L164"/>
    <mergeCell ref="AB163:AB164"/>
    <mergeCell ref="AC153:AI153"/>
    <mergeCell ref="L155:L156"/>
    <mergeCell ref="AB155:AB156"/>
    <mergeCell ref="L157:L158"/>
    <mergeCell ref="AB157:AB158"/>
    <mergeCell ref="L145:L146"/>
    <mergeCell ref="AB145:AB146"/>
    <mergeCell ref="L153:L154"/>
    <mergeCell ref="M153:S153"/>
    <mergeCell ref="AB153:AB154"/>
    <mergeCell ref="L137:L138"/>
    <mergeCell ref="AB137:AB138"/>
    <mergeCell ref="L139:L140"/>
    <mergeCell ref="AB139:AB140"/>
    <mergeCell ref="L141:L142"/>
    <mergeCell ref="AB141:AB142"/>
    <mergeCell ref="L133:L134"/>
    <mergeCell ref="AB133:AB134"/>
    <mergeCell ref="L135:L136"/>
    <mergeCell ref="AB135:AB136"/>
    <mergeCell ref="L129:L130"/>
    <mergeCell ref="AB129:AB130"/>
    <mergeCell ref="AB123:AB124"/>
    <mergeCell ref="L113:L114"/>
    <mergeCell ref="AB113:AB114"/>
    <mergeCell ref="L115:L116"/>
    <mergeCell ref="AB115:AB116"/>
    <mergeCell ref="L117:L118"/>
    <mergeCell ref="AB117:AB118"/>
    <mergeCell ref="L127:L128"/>
    <mergeCell ref="AB127:AB128"/>
    <mergeCell ref="AC53:AI53"/>
    <mergeCell ref="AB55:AB56"/>
    <mergeCell ref="AB57:AB58"/>
    <mergeCell ref="AB59:AB60"/>
    <mergeCell ref="AB3:AF3"/>
    <mergeCell ref="AG3:AH3"/>
    <mergeCell ref="AG6:AH6"/>
    <mergeCell ref="L55:L56"/>
    <mergeCell ref="L57:L58"/>
    <mergeCell ref="L59:L60"/>
    <mergeCell ref="AB36:AB37"/>
    <mergeCell ref="AB38:AB39"/>
    <mergeCell ref="AB40:AB41"/>
    <mergeCell ref="AB42:AB43"/>
    <mergeCell ref="L46:L47"/>
    <mergeCell ref="L34:L35"/>
    <mergeCell ref="L36:L37"/>
    <mergeCell ref="L38:L39"/>
    <mergeCell ref="L40:L41"/>
    <mergeCell ref="L42:L43"/>
    <mergeCell ref="L44:L45"/>
    <mergeCell ref="AB44:AB45"/>
    <mergeCell ref="L53:L54"/>
    <mergeCell ref="M53:S53"/>
    <mergeCell ref="AG4:AH4"/>
    <mergeCell ref="AG5:AH5"/>
    <mergeCell ref="S9:AH12"/>
    <mergeCell ref="N3:S5"/>
    <mergeCell ref="N6:S6"/>
    <mergeCell ref="L9:M9"/>
    <mergeCell ref="L10:M10"/>
    <mergeCell ref="N9:P9"/>
    <mergeCell ref="N10:P10"/>
    <mergeCell ref="AB4:AF4"/>
    <mergeCell ref="AB5:AF5"/>
    <mergeCell ref="AB6:AF6"/>
    <mergeCell ref="L131:L132"/>
    <mergeCell ref="AB131:AB132"/>
    <mergeCell ref="AC103:AI103"/>
    <mergeCell ref="L105:L106"/>
    <mergeCell ref="AB105:AB106"/>
    <mergeCell ref="L32:L33"/>
    <mergeCell ref="L14:L15"/>
    <mergeCell ref="AB14:AB15"/>
    <mergeCell ref="L16:L17"/>
    <mergeCell ref="L18:L19"/>
    <mergeCell ref="L20:L21"/>
    <mergeCell ref="L22:L23"/>
    <mergeCell ref="L24:L25"/>
    <mergeCell ref="L26:L27"/>
    <mergeCell ref="L28:L29"/>
    <mergeCell ref="L30:L31"/>
    <mergeCell ref="M14:S14"/>
    <mergeCell ref="AB46:AB47"/>
    <mergeCell ref="AB34:AB35"/>
    <mergeCell ref="AB26:AB27"/>
    <mergeCell ref="AB28:AB29"/>
    <mergeCell ref="AC14:AI14"/>
    <mergeCell ref="AB24:AB25"/>
    <mergeCell ref="L67:L68"/>
    <mergeCell ref="AB61:AB62"/>
    <mergeCell ref="AB63:AB64"/>
    <mergeCell ref="AB65:AB66"/>
    <mergeCell ref="AB67:AB68"/>
    <mergeCell ref="L3:M5"/>
    <mergeCell ref="L7:M7"/>
    <mergeCell ref="L8:M8"/>
    <mergeCell ref="L6:M6"/>
    <mergeCell ref="N7:P7"/>
    <mergeCell ref="N8:P8"/>
    <mergeCell ref="AB16:AB17"/>
    <mergeCell ref="AB18:AB19"/>
    <mergeCell ref="AB20:AB21"/>
    <mergeCell ref="AB22:AB23"/>
    <mergeCell ref="AB32:AB33"/>
    <mergeCell ref="AB53:AB54"/>
    <mergeCell ref="L61:L62"/>
    <mergeCell ref="L63:L64"/>
    <mergeCell ref="L65:L66"/>
    <mergeCell ref="AB30:AB31"/>
    <mergeCell ref="L73:L74"/>
    <mergeCell ref="L75:L76"/>
    <mergeCell ref="L77:L78"/>
    <mergeCell ref="L79:L80"/>
    <mergeCell ref="L81:L82"/>
    <mergeCell ref="L83:L84"/>
    <mergeCell ref="L85:L86"/>
    <mergeCell ref="AB69:AB70"/>
    <mergeCell ref="AB71:AB72"/>
    <mergeCell ref="AB73:AB74"/>
    <mergeCell ref="AB75:AB76"/>
    <mergeCell ref="AB77:AB78"/>
    <mergeCell ref="L69:L70"/>
    <mergeCell ref="L71:L72"/>
    <mergeCell ref="AB89:AB90"/>
    <mergeCell ref="AB91:AB92"/>
    <mergeCell ref="AB95:AB96"/>
    <mergeCell ref="AB79:AB80"/>
    <mergeCell ref="AB81:AB82"/>
    <mergeCell ref="AB83:AB84"/>
    <mergeCell ref="AB85:AB86"/>
    <mergeCell ref="AB87:AB88"/>
    <mergeCell ref="L93:L94"/>
    <mergeCell ref="AB93:AB94"/>
    <mergeCell ref="L143:L144"/>
    <mergeCell ref="AB143:AB144"/>
    <mergeCell ref="L193:L194"/>
    <mergeCell ref="AB193:AB194"/>
    <mergeCell ref="L87:L88"/>
    <mergeCell ref="L89:L90"/>
    <mergeCell ref="L91:L92"/>
    <mergeCell ref="L95:L96"/>
    <mergeCell ref="L107:L108"/>
    <mergeCell ref="AB107:AB108"/>
    <mergeCell ref="L109:L110"/>
    <mergeCell ref="AB109:AB110"/>
    <mergeCell ref="L111:L112"/>
    <mergeCell ref="AB111:AB112"/>
    <mergeCell ref="L103:L104"/>
    <mergeCell ref="M103:S103"/>
    <mergeCell ref="AB103:AB104"/>
    <mergeCell ref="L119:L120"/>
    <mergeCell ref="AB119:AB120"/>
    <mergeCell ref="L121:L122"/>
    <mergeCell ref="AB121:AB122"/>
    <mergeCell ref="L123:L124"/>
    <mergeCell ref="L125:L126"/>
    <mergeCell ref="AB125:AB126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414" priority="38" operator="greaterThan">
      <formula>$N$8</formula>
    </cfRule>
  </conditionalFormatting>
  <conditionalFormatting sqref="M16:S16">
    <cfRule type="cellIs" dxfId="413" priority="45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412" priority="42">
      <formula>M16&gt;$N$8</formula>
    </cfRule>
  </conditionalFormatting>
  <conditionalFormatting sqref="M17:S17">
    <cfRule type="expression" dxfId="411" priority="46">
      <formula>M$16&lt;$N$7</formula>
    </cfRule>
  </conditionalFormatting>
  <conditionalFormatting sqref="M55:S55">
    <cfRule type="cellIs" dxfId="410" priority="34" operator="lessThan">
      <formula>$N$7</formula>
    </cfRule>
  </conditionalFormatting>
  <conditionalFormatting sqref="M60:S60">
    <cfRule type="expression" dxfId="409" priority="35">
      <formula>M59&gt;$N$8</formula>
    </cfRule>
  </conditionalFormatting>
  <conditionalFormatting sqref="M105:S105">
    <cfRule type="cellIs" dxfId="408" priority="25" operator="lessThan">
      <formula>$N$7</formula>
    </cfRule>
  </conditionalFormatting>
  <conditionalFormatting sqref="M110:S110">
    <cfRule type="expression" dxfId="407" priority="26">
      <formula>M109&gt;$N$8</formula>
    </cfRule>
  </conditionalFormatting>
  <conditionalFormatting sqref="M155:S155">
    <cfRule type="cellIs" dxfId="406" priority="17" operator="lessThan">
      <formula>$N$7</formula>
    </cfRule>
  </conditionalFormatting>
  <conditionalFormatting sqref="M157:S157">
    <cfRule type="cellIs" dxfId="405" priority="16" operator="greaterThan">
      <formula>$N$8</formula>
    </cfRule>
  </conditionalFormatting>
  <conditionalFormatting sqref="M160:S160">
    <cfRule type="expression" dxfId="404" priority="18">
      <formula>M159&gt;$N$8</formula>
    </cfRule>
  </conditionalFormatting>
  <conditionalFormatting sqref="AA1:AA8 K1:K1048576 AA14:AA1048576">
    <cfRule type="containsText" dxfId="403" priority="1" operator="containsText" text="NG">
      <formula>NOT(ISERROR(SEARCH("NG",K1)))</formula>
    </cfRule>
    <cfRule type="containsText" dxfId="402" priority="2" operator="containsText" text="OK">
      <formula>NOT(ISERROR(SEARCH("OK",K1)))</formula>
    </cfRule>
  </conditionalFormatting>
  <conditionalFormatting sqref="AC16:AI16">
    <cfRule type="cellIs" dxfId="401" priority="39" operator="lessThan">
      <formula>$N$7</formula>
    </cfRule>
  </conditionalFormatting>
  <conditionalFormatting sqref="AC17:AI17 M56:S56 AC56:AI56 M106:S106 AC106:AI106 M156:S156 AC156:AI156">
    <cfRule type="expression" dxfId="400" priority="47">
      <formula>M$16&gt;$N$8</formula>
    </cfRule>
  </conditionalFormatting>
  <conditionalFormatting sqref="AC21:AI21">
    <cfRule type="expression" dxfId="399" priority="40">
      <formula>AC20&gt;$N$8</formula>
    </cfRule>
  </conditionalFormatting>
  <conditionalFormatting sqref="AC55:AI55">
    <cfRule type="cellIs" dxfId="398" priority="29" operator="lessThan">
      <formula>$N$7</formula>
    </cfRule>
  </conditionalFormatting>
  <conditionalFormatting sqref="AC60:AI60">
    <cfRule type="expression" dxfId="397" priority="30">
      <formula>AC59&gt;$N$8</formula>
    </cfRule>
  </conditionalFormatting>
  <conditionalFormatting sqref="AC105:AI105">
    <cfRule type="cellIs" dxfId="396" priority="21" operator="lessThan">
      <formula>$N$7</formula>
    </cfRule>
  </conditionalFormatting>
  <conditionalFormatting sqref="AC110:AI110">
    <cfRule type="expression" dxfId="395" priority="22">
      <formula>AC109&gt;$N$8</formula>
    </cfRule>
  </conditionalFormatting>
  <conditionalFormatting sqref="AC155:AI155">
    <cfRule type="cellIs" dxfId="394" priority="13" operator="lessThan">
      <formula>$N$7</formula>
    </cfRule>
  </conditionalFormatting>
  <conditionalFormatting sqref="AC157:AI157">
    <cfRule type="cellIs" dxfId="393" priority="12" operator="greaterThan">
      <formula>$N$8</formula>
    </cfRule>
  </conditionalFormatting>
  <conditionalFormatting sqref="AC160:AI160">
    <cfRule type="expression" dxfId="392" priority="14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C34C2EF-B1A4-4B0C-8E79-607FBA9FA8B8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4C23A-89B9-431B-A2A0-A74C2369EC68}">
  <dimension ref="B1:C5"/>
  <sheetViews>
    <sheetView workbookViewId="0">
      <selection activeCell="C4" sqref="C4"/>
    </sheetView>
  </sheetViews>
  <sheetFormatPr defaultRowHeight="18.75"/>
  <cols>
    <col min="2" max="2" width="5.125" customWidth="1"/>
    <col min="3" max="3" width="27.625" bestFit="1" customWidth="1"/>
  </cols>
  <sheetData>
    <row r="1" spans="2:3">
      <c r="B1" s="117" t="s">
        <v>13</v>
      </c>
      <c r="C1" s="117"/>
    </row>
    <row r="2" spans="2:3">
      <c r="B2" s="2" t="s">
        <v>10</v>
      </c>
      <c r="C2" s="1" t="s">
        <v>98</v>
      </c>
    </row>
    <row r="3" spans="2:3">
      <c r="B3" s="2" t="s">
        <v>11</v>
      </c>
      <c r="C3" s="1" t="s">
        <v>12</v>
      </c>
    </row>
    <row r="4" spans="2:3">
      <c r="B4" s="47" t="s">
        <v>62</v>
      </c>
      <c r="C4" s="1" t="s">
        <v>64</v>
      </c>
    </row>
    <row r="5" spans="2:3">
      <c r="B5" s="47"/>
      <c r="C5" s="1" t="s">
        <v>63</v>
      </c>
    </row>
  </sheetData>
  <mergeCells count="1">
    <mergeCell ref="B1:C1"/>
  </mergeCells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B8C32-B359-468F-B508-AB9C56900FAF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入力シート!B17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入力シート!C17</f>
        <v>小松　二郎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bwBh9si29eHG8MXn8vuOS75ruz+8g2agi27VCDhBx6SUlYmg5kWc4aR5CEHC0CyTXY3saaH5JnyQRyqKgspHrg==" saltValue="cjtet93D0Rlz/WVRX/F5Lg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90" priority="17" operator="greaterThan">
      <formula>$N$8</formula>
    </cfRule>
  </conditionalFormatting>
  <conditionalFormatting sqref="M16:S16">
    <cfRule type="cellIs" dxfId="389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88" priority="20">
      <formula>M16&gt;$N$8</formula>
    </cfRule>
  </conditionalFormatting>
  <conditionalFormatting sqref="M17:S17">
    <cfRule type="expression" dxfId="387" priority="22">
      <formula>M$16&lt;$N$7</formula>
    </cfRule>
  </conditionalFormatting>
  <conditionalFormatting sqref="M55:S55">
    <cfRule type="cellIs" dxfId="386" priority="15" operator="lessThan">
      <formula>$N$7</formula>
    </cfRule>
  </conditionalFormatting>
  <conditionalFormatting sqref="M60:S60">
    <cfRule type="expression" dxfId="385" priority="16">
      <formula>M59&gt;$N$8</formula>
    </cfRule>
  </conditionalFormatting>
  <conditionalFormatting sqref="M105:S105">
    <cfRule type="cellIs" dxfId="384" priority="11" operator="lessThan">
      <formula>$N$7</formula>
    </cfRule>
  </conditionalFormatting>
  <conditionalFormatting sqref="M110:S110">
    <cfRule type="expression" dxfId="383" priority="12">
      <formula>M109&gt;$N$8</formula>
    </cfRule>
  </conditionalFormatting>
  <conditionalFormatting sqref="M155:S155">
    <cfRule type="cellIs" dxfId="382" priority="7" operator="lessThan">
      <formula>$N$7</formula>
    </cfRule>
  </conditionalFormatting>
  <conditionalFormatting sqref="M157:S157">
    <cfRule type="cellIs" dxfId="381" priority="6" operator="greaterThan">
      <formula>$N$8</formula>
    </cfRule>
  </conditionalFormatting>
  <conditionalFormatting sqref="M160:S160">
    <cfRule type="expression" dxfId="380" priority="8">
      <formula>M159&gt;$N$8</formula>
    </cfRule>
  </conditionalFormatting>
  <conditionalFormatting sqref="AA1:AA8 K1:K1048576 AA14:AA1048576">
    <cfRule type="containsText" dxfId="379" priority="1" operator="containsText" text="NG">
      <formula>NOT(ISERROR(SEARCH("NG",K1)))</formula>
    </cfRule>
    <cfRule type="containsText" dxfId="378" priority="2" operator="containsText" text="OK">
      <formula>NOT(ISERROR(SEARCH("OK",K1)))</formula>
    </cfRule>
  </conditionalFormatting>
  <conditionalFormatting sqref="AC16:AI16">
    <cfRule type="cellIs" dxfId="377" priority="18" operator="lessThan">
      <formula>$N$7</formula>
    </cfRule>
  </conditionalFormatting>
  <conditionalFormatting sqref="AC17:AI17 M56:S56 AC56:AI56 M106:S106 AC106:AI106 M156:S156 AC156:AI156">
    <cfRule type="expression" dxfId="376" priority="23">
      <formula>M$16&gt;$N$8</formula>
    </cfRule>
  </conditionalFormatting>
  <conditionalFormatting sqref="AC21:AI21">
    <cfRule type="expression" dxfId="375" priority="19">
      <formula>AC20&gt;$N$8</formula>
    </cfRule>
  </conditionalFormatting>
  <conditionalFormatting sqref="AC55:AI55">
    <cfRule type="cellIs" dxfId="374" priority="13" operator="lessThan">
      <formula>$N$7</formula>
    </cfRule>
  </conditionalFormatting>
  <conditionalFormatting sqref="AC60:AI60">
    <cfRule type="expression" dxfId="373" priority="14">
      <formula>AC59&gt;$N$8</formula>
    </cfRule>
  </conditionalFormatting>
  <conditionalFormatting sqref="AC105:AI105">
    <cfRule type="cellIs" dxfId="372" priority="9" operator="lessThan">
      <formula>$N$7</formula>
    </cfRule>
  </conditionalFormatting>
  <conditionalFormatting sqref="AC110:AI110">
    <cfRule type="expression" dxfId="371" priority="10">
      <formula>AC109&gt;$N$8</formula>
    </cfRule>
  </conditionalFormatting>
  <conditionalFormatting sqref="AC155:AI155">
    <cfRule type="cellIs" dxfId="370" priority="4" operator="lessThan">
      <formula>$N$7</formula>
    </cfRule>
  </conditionalFormatting>
  <conditionalFormatting sqref="AC157:AI157">
    <cfRule type="cellIs" dxfId="369" priority="3" operator="greaterThan">
      <formula>$N$8</formula>
    </cfRule>
  </conditionalFormatting>
  <conditionalFormatting sqref="AC160:AI160">
    <cfRule type="expression" dxfId="368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26373E0-DE9A-4E7A-AB76-1A7304DB1E9C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830BE-6374-49F3-A4DE-F7B4ADAE6986}">
  <dimension ref="A1:BN243"/>
  <sheetViews>
    <sheetView view="pageBreakPreview" zoomScale="55" zoomScaleNormal="100" zoomScaleSheetLayoutView="55" workbookViewId="0">
      <selection activeCell="AB20" sqref="AB20:AB21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入力シート!B18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入力シート!C18</f>
        <v>小松　三郎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TEfciCYIYMlg8gZczWIvg05dBKYOeRefzidPp6+XQ69v2MAFoD8ZrapmkShWGDBrd3RwVxq/ShVVNYXIbwwoDQ==" saltValue="PjxQTkISILGlTHLucw4cuA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67" priority="17" operator="greaterThan">
      <formula>$N$8</formula>
    </cfRule>
  </conditionalFormatting>
  <conditionalFormatting sqref="M16:S16">
    <cfRule type="cellIs" dxfId="366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65" priority="20">
      <formula>M16&gt;$N$8</formula>
    </cfRule>
  </conditionalFormatting>
  <conditionalFormatting sqref="M17:S17">
    <cfRule type="expression" dxfId="364" priority="22">
      <formula>M$16&lt;$N$7</formula>
    </cfRule>
  </conditionalFormatting>
  <conditionalFormatting sqref="M55:S55">
    <cfRule type="cellIs" dxfId="363" priority="15" operator="lessThan">
      <formula>$N$7</formula>
    </cfRule>
  </conditionalFormatting>
  <conditionalFormatting sqref="M60:S60">
    <cfRule type="expression" dxfId="362" priority="16">
      <formula>M59&gt;$N$8</formula>
    </cfRule>
  </conditionalFormatting>
  <conditionalFormatting sqref="M105:S105">
    <cfRule type="cellIs" dxfId="361" priority="11" operator="lessThan">
      <formula>$N$7</formula>
    </cfRule>
  </conditionalFormatting>
  <conditionalFormatting sqref="M110:S110">
    <cfRule type="expression" dxfId="360" priority="12">
      <formula>M109&gt;$N$8</formula>
    </cfRule>
  </conditionalFormatting>
  <conditionalFormatting sqref="M155:S155">
    <cfRule type="cellIs" dxfId="359" priority="7" operator="lessThan">
      <formula>$N$7</formula>
    </cfRule>
  </conditionalFormatting>
  <conditionalFormatting sqref="M157:S157">
    <cfRule type="cellIs" dxfId="358" priority="6" operator="greaterThan">
      <formula>$N$8</formula>
    </cfRule>
  </conditionalFormatting>
  <conditionalFormatting sqref="M160:S160">
    <cfRule type="expression" dxfId="357" priority="8">
      <formula>M159&gt;$N$8</formula>
    </cfRule>
  </conditionalFormatting>
  <conditionalFormatting sqref="AA1:AA8 K1:K1048576 AA14:AA1048576">
    <cfRule type="containsText" dxfId="356" priority="1" operator="containsText" text="NG">
      <formula>NOT(ISERROR(SEARCH("NG",K1)))</formula>
    </cfRule>
    <cfRule type="containsText" dxfId="355" priority="2" operator="containsText" text="OK">
      <formula>NOT(ISERROR(SEARCH("OK",K1)))</formula>
    </cfRule>
  </conditionalFormatting>
  <conditionalFormatting sqref="AC16:AI16">
    <cfRule type="cellIs" dxfId="354" priority="18" operator="lessThan">
      <formula>$N$7</formula>
    </cfRule>
  </conditionalFormatting>
  <conditionalFormatting sqref="AC17:AI17 M56:S56 AC56:AI56 M106:S106 AC106:AI106 M156:S156 AC156:AI156">
    <cfRule type="expression" dxfId="353" priority="23">
      <formula>M$16&gt;$N$8</formula>
    </cfRule>
  </conditionalFormatting>
  <conditionalFormatting sqref="AC21:AI21">
    <cfRule type="expression" dxfId="352" priority="19">
      <formula>AC20&gt;$N$8</formula>
    </cfRule>
  </conditionalFormatting>
  <conditionalFormatting sqref="AC55:AI55">
    <cfRule type="cellIs" dxfId="351" priority="13" operator="lessThan">
      <formula>$N$7</formula>
    </cfRule>
  </conditionalFormatting>
  <conditionalFormatting sqref="AC60:AI60">
    <cfRule type="expression" dxfId="350" priority="14">
      <formula>AC59&gt;$N$8</formula>
    </cfRule>
  </conditionalFormatting>
  <conditionalFormatting sqref="AC105:AI105">
    <cfRule type="cellIs" dxfId="349" priority="9" operator="lessThan">
      <formula>$N$7</formula>
    </cfRule>
  </conditionalFormatting>
  <conditionalFormatting sqref="AC110:AI110">
    <cfRule type="expression" dxfId="348" priority="10">
      <formula>AC109&gt;$N$8</formula>
    </cfRule>
  </conditionalFormatting>
  <conditionalFormatting sqref="AC155:AI155">
    <cfRule type="cellIs" dxfId="347" priority="4" operator="lessThan">
      <formula>$N$7</formula>
    </cfRule>
  </conditionalFormatting>
  <conditionalFormatting sqref="AC157:AI157">
    <cfRule type="cellIs" dxfId="346" priority="3" operator="greaterThan">
      <formula>$N$8</formula>
    </cfRule>
  </conditionalFormatting>
  <conditionalFormatting sqref="AC160:AI160">
    <cfRule type="expression" dxfId="345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23B04E1-4C29-43BA-903D-98C6A2A65B63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B45E3-EF41-4502-A47D-4709B3D06D21}">
  <dimension ref="A1:BN243"/>
  <sheetViews>
    <sheetView view="pageBreakPreview" zoomScale="55" zoomScaleNormal="100" zoomScaleSheetLayoutView="55" workbookViewId="0">
      <selection activeCell="N9" sqref="N9:P9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入力シート!B19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入力シート!C19</f>
        <v>小松　四郎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pqYLBvXBvD9TIoRjFzJGGKy+V3g+q5mwgSYKRFcC5wwuxM8gygH3YJSgZeCqMtyc5/vonECmXTlRNM8dzmhNZA==" saltValue="PNcjI2bX2bAhskauhBDb4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44" priority="17" operator="greaterThan">
      <formula>$N$8</formula>
    </cfRule>
  </conditionalFormatting>
  <conditionalFormatting sqref="M16:S16">
    <cfRule type="cellIs" dxfId="343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42" priority="20">
      <formula>M16&gt;$N$8</formula>
    </cfRule>
  </conditionalFormatting>
  <conditionalFormatting sqref="M17:S17">
    <cfRule type="expression" dxfId="341" priority="22">
      <formula>M$16&lt;$N$7</formula>
    </cfRule>
  </conditionalFormatting>
  <conditionalFormatting sqref="M55:S55">
    <cfRule type="cellIs" dxfId="340" priority="15" operator="lessThan">
      <formula>$N$7</formula>
    </cfRule>
  </conditionalFormatting>
  <conditionalFormatting sqref="M60:S60">
    <cfRule type="expression" dxfId="339" priority="16">
      <formula>M59&gt;$N$8</formula>
    </cfRule>
  </conditionalFormatting>
  <conditionalFormatting sqref="M105:S105">
    <cfRule type="cellIs" dxfId="338" priority="11" operator="lessThan">
      <formula>$N$7</formula>
    </cfRule>
  </conditionalFormatting>
  <conditionalFormatting sqref="M110:S110">
    <cfRule type="expression" dxfId="337" priority="12">
      <formula>M109&gt;$N$8</formula>
    </cfRule>
  </conditionalFormatting>
  <conditionalFormatting sqref="M155:S155">
    <cfRule type="cellIs" dxfId="336" priority="7" operator="lessThan">
      <formula>$N$7</formula>
    </cfRule>
  </conditionalFormatting>
  <conditionalFormatting sqref="M157:S157">
    <cfRule type="cellIs" dxfId="335" priority="6" operator="greaterThan">
      <formula>$N$8</formula>
    </cfRule>
  </conditionalFormatting>
  <conditionalFormatting sqref="M160:S160">
    <cfRule type="expression" dxfId="334" priority="8">
      <formula>M159&gt;$N$8</formula>
    </cfRule>
  </conditionalFormatting>
  <conditionalFormatting sqref="AA1:AA8 K1:K1048576 AA14:AA1048576">
    <cfRule type="containsText" dxfId="333" priority="1" operator="containsText" text="NG">
      <formula>NOT(ISERROR(SEARCH("NG",K1)))</formula>
    </cfRule>
    <cfRule type="containsText" dxfId="332" priority="2" operator="containsText" text="OK">
      <formula>NOT(ISERROR(SEARCH("OK",K1)))</formula>
    </cfRule>
  </conditionalFormatting>
  <conditionalFormatting sqref="AC16:AI16">
    <cfRule type="cellIs" dxfId="331" priority="18" operator="lessThan">
      <formula>$N$7</formula>
    </cfRule>
  </conditionalFormatting>
  <conditionalFormatting sqref="AC17:AI17 M56:S56 AC56:AI56 M106:S106 AC106:AI106 M156:S156 AC156:AI156">
    <cfRule type="expression" dxfId="330" priority="23">
      <formula>M$16&gt;$N$8</formula>
    </cfRule>
  </conditionalFormatting>
  <conditionalFormatting sqref="AC21:AI21">
    <cfRule type="expression" dxfId="329" priority="19">
      <formula>AC20&gt;$N$8</formula>
    </cfRule>
  </conditionalFormatting>
  <conditionalFormatting sqref="AC55:AI55">
    <cfRule type="cellIs" dxfId="328" priority="13" operator="lessThan">
      <formula>$N$7</formula>
    </cfRule>
  </conditionalFormatting>
  <conditionalFormatting sqref="AC60:AI60">
    <cfRule type="expression" dxfId="327" priority="14">
      <formula>AC59&gt;$N$8</formula>
    </cfRule>
  </conditionalFormatting>
  <conditionalFormatting sqref="AC105:AI105">
    <cfRule type="cellIs" dxfId="326" priority="9" operator="lessThan">
      <formula>$N$7</formula>
    </cfRule>
  </conditionalFormatting>
  <conditionalFormatting sqref="AC110:AI110">
    <cfRule type="expression" dxfId="325" priority="10">
      <formula>AC109&gt;$N$8</formula>
    </cfRule>
  </conditionalFormatting>
  <conditionalFormatting sqref="AC155:AI155">
    <cfRule type="cellIs" dxfId="324" priority="4" operator="lessThan">
      <formula>$N$7</formula>
    </cfRule>
  </conditionalFormatting>
  <conditionalFormatting sqref="AC157:AI157">
    <cfRule type="cellIs" dxfId="323" priority="3" operator="greaterThan">
      <formula>$N$8</formula>
    </cfRule>
  </conditionalFormatting>
  <conditionalFormatting sqref="AC160:AI160">
    <cfRule type="expression" dxfId="322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7D9696-1121-41CC-BE7E-E2854CCE6C9D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78552-0E35-4090-BD4C-32DF69C53D8D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入力シート!B20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入力シート!C20</f>
        <v>小松　五郎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PFXnaKoHgl29rJsZNqhiKNMuzY1DlCUNhT077OZan4tmj4ruNWZltxxPOTBX3F79qy5+8o3+UgnGkUTqamI0Q==" saltValue="gffdl2+WhUOBjA1R2ENRyw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321" priority="17" operator="greaterThan">
      <formula>$N$8</formula>
    </cfRule>
  </conditionalFormatting>
  <conditionalFormatting sqref="M16:S16">
    <cfRule type="cellIs" dxfId="320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319" priority="20">
      <formula>M16&gt;$N$8</formula>
    </cfRule>
  </conditionalFormatting>
  <conditionalFormatting sqref="M17:S17">
    <cfRule type="expression" dxfId="318" priority="22">
      <formula>M$16&lt;$N$7</formula>
    </cfRule>
  </conditionalFormatting>
  <conditionalFormatting sqref="M55:S55">
    <cfRule type="cellIs" dxfId="317" priority="15" operator="lessThan">
      <formula>$N$7</formula>
    </cfRule>
  </conditionalFormatting>
  <conditionalFormatting sqref="M60:S60">
    <cfRule type="expression" dxfId="316" priority="16">
      <formula>M59&gt;$N$8</formula>
    </cfRule>
  </conditionalFormatting>
  <conditionalFormatting sqref="M105:S105">
    <cfRule type="cellIs" dxfId="315" priority="11" operator="lessThan">
      <formula>$N$7</formula>
    </cfRule>
  </conditionalFormatting>
  <conditionalFormatting sqref="M110:S110">
    <cfRule type="expression" dxfId="314" priority="12">
      <formula>M109&gt;$N$8</formula>
    </cfRule>
  </conditionalFormatting>
  <conditionalFormatting sqref="M155:S155">
    <cfRule type="cellIs" dxfId="313" priority="7" operator="lessThan">
      <formula>$N$7</formula>
    </cfRule>
  </conditionalFormatting>
  <conditionalFormatting sqref="M157:S157">
    <cfRule type="cellIs" dxfId="312" priority="6" operator="greaterThan">
      <formula>$N$8</formula>
    </cfRule>
  </conditionalFormatting>
  <conditionalFormatting sqref="M160:S160">
    <cfRule type="expression" dxfId="311" priority="8">
      <formula>M159&gt;$N$8</formula>
    </cfRule>
  </conditionalFormatting>
  <conditionalFormatting sqref="AA1:AA8 K1:K1048576 AA14:AA1048576">
    <cfRule type="containsText" dxfId="310" priority="1" operator="containsText" text="NG">
      <formula>NOT(ISERROR(SEARCH("NG",K1)))</formula>
    </cfRule>
    <cfRule type="containsText" dxfId="309" priority="2" operator="containsText" text="OK">
      <formula>NOT(ISERROR(SEARCH("OK",K1)))</formula>
    </cfRule>
  </conditionalFormatting>
  <conditionalFormatting sqref="AC16:AI16">
    <cfRule type="cellIs" dxfId="308" priority="18" operator="lessThan">
      <formula>$N$7</formula>
    </cfRule>
  </conditionalFormatting>
  <conditionalFormatting sqref="AC17:AI17 M56:S56 AC56:AI56 M106:S106 AC106:AI106 M156:S156 AC156:AI156">
    <cfRule type="expression" dxfId="307" priority="23">
      <formula>M$16&gt;$N$8</formula>
    </cfRule>
  </conditionalFormatting>
  <conditionalFormatting sqref="AC21:AI21">
    <cfRule type="expression" dxfId="306" priority="19">
      <formula>AC20&gt;$N$8</formula>
    </cfRule>
  </conditionalFormatting>
  <conditionalFormatting sqref="AC55:AI55">
    <cfRule type="cellIs" dxfId="305" priority="13" operator="lessThan">
      <formula>$N$7</formula>
    </cfRule>
  </conditionalFormatting>
  <conditionalFormatting sqref="AC60:AI60">
    <cfRule type="expression" dxfId="304" priority="14">
      <formula>AC59&gt;$N$8</formula>
    </cfRule>
  </conditionalFormatting>
  <conditionalFormatting sqref="AC105:AI105">
    <cfRule type="cellIs" dxfId="303" priority="9" operator="lessThan">
      <formula>$N$7</formula>
    </cfRule>
  </conditionalFormatting>
  <conditionalFormatting sqref="AC110:AI110">
    <cfRule type="expression" dxfId="302" priority="10">
      <formula>AC109&gt;$N$8</formula>
    </cfRule>
  </conditionalFormatting>
  <conditionalFormatting sqref="AC155:AI155">
    <cfRule type="cellIs" dxfId="301" priority="4" operator="lessThan">
      <formula>$N$7</formula>
    </cfRule>
  </conditionalFormatting>
  <conditionalFormatting sqref="AC157:AI157">
    <cfRule type="cellIs" dxfId="300" priority="3" operator="greaterThan">
      <formula>$N$8</formula>
    </cfRule>
  </conditionalFormatting>
  <conditionalFormatting sqref="AC160:AI160">
    <cfRule type="expression" dxfId="299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3654617-3AA3-4FA8-8136-25548B51BB14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6EB67-2DF4-4640-91A9-FF6A3A082A3C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入力シート!B21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入力シート!C21</f>
        <v>小松　六郎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aqAjX8AeyxxD/ZpZ+jRJMbIsmf52uitO8bCv5bIxdh3NbHPLlafz9jPoRrs2wC2wq6aj4vvCQ0opsPU2tUJgQ==" saltValue="5dv9RqYH1EeiARoif7AU+Q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98" priority="17" operator="greaterThan">
      <formula>$N$8</formula>
    </cfRule>
  </conditionalFormatting>
  <conditionalFormatting sqref="M16:S16">
    <cfRule type="cellIs" dxfId="297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96" priority="20">
      <formula>M16&gt;$N$8</formula>
    </cfRule>
  </conditionalFormatting>
  <conditionalFormatting sqref="M17:S17">
    <cfRule type="expression" dxfId="295" priority="22">
      <formula>M$16&lt;$N$7</formula>
    </cfRule>
  </conditionalFormatting>
  <conditionalFormatting sqref="M55:S55">
    <cfRule type="cellIs" dxfId="294" priority="15" operator="lessThan">
      <formula>$N$7</formula>
    </cfRule>
  </conditionalFormatting>
  <conditionalFormatting sqref="M60:S60">
    <cfRule type="expression" dxfId="293" priority="16">
      <formula>M59&gt;$N$8</formula>
    </cfRule>
  </conditionalFormatting>
  <conditionalFormatting sqref="M105:S105">
    <cfRule type="cellIs" dxfId="292" priority="11" operator="lessThan">
      <formula>$N$7</formula>
    </cfRule>
  </conditionalFormatting>
  <conditionalFormatting sqref="M110:S110">
    <cfRule type="expression" dxfId="291" priority="12">
      <formula>M109&gt;$N$8</formula>
    </cfRule>
  </conditionalFormatting>
  <conditionalFormatting sqref="M155:S155">
    <cfRule type="cellIs" dxfId="290" priority="7" operator="lessThan">
      <formula>$N$7</formula>
    </cfRule>
  </conditionalFormatting>
  <conditionalFormatting sqref="M157:S157">
    <cfRule type="cellIs" dxfId="289" priority="6" operator="greaterThan">
      <formula>$N$8</formula>
    </cfRule>
  </conditionalFormatting>
  <conditionalFormatting sqref="M160:S160">
    <cfRule type="expression" dxfId="288" priority="8">
      <formula>M159&gt;$N$8</formula>
    </cfRule>
  </conditionalFormatting>
  <conditionalFormatting sqref="AA1:AA8 K1:K1048576 AA14:AA1048576">
    <cfRule type="containsText" dxfId="287" priority="1" operator="containsText" text="NG">
      <formula>NOT(ISERROR(SEARCH("NG",K1)))</formula>
    </cfRule>
    <cfRule type="containsText" dxfId="286" priority="2" operator="containsText" text="OK">
      <formula>NOT(ISERROR(SEARCH("OK",K1)))</formula>
    </cfRule>
  </conditionalFormatting>
  <conditionalFormatting sqref="AC16:AI16">
    <cfRule type="cellIs" dxfId="285" priority="18" operator="lessThan">
      <formula>$N$7</formula>
    </cfRule>
  </conditionalFormatting>
  <conditionalFormatting sqref="AC17:AI17 M56:S56 AC56:AI56 M106:S106 AC106:AI106 M156:S156 AC156:AI156">
    <cfRule type="expression" dxfId="284" priority="23">
      <formula>M$16&gt;$N$8</formula>
    </cfRule>
  </conditionalFormatting>
  <conditionalFormatting sqref="AC21:AI21">
    <cfRule type="expression" dxfId="283" priority="19">
      <formula>AC20&gt;$N$8</formula>
    </cfRule>
  </conditionalFormatting>
  <conditionalFormatting sqref="AC55:AI55">
    <cfRule type="cellIs" dxfId="282" priority="13" operator="lessThan">
      <formula>$N$7</formula>
    </cfRule>
  </conditionalFormatting>
  <conditionalFormatting sqref="AC60:AI60">
    <cfRule type="expression" dxfId="281" priority="14">
      <formula>AC59&gt;$N$8</formula>
    </cfRule>
  </conditionalFormatting>
  <conditionalFormatting sqref="AC105:AI105">
    <cfRule type="cellIs" dxfId="280" priority="9" operator="lessThan">
      <formula>$N$7</formula>
    </cfRule>
  </conditionalFormatting>
  <conditionalFormatting sqref="AC110:AI110">
    <cfRule type="expression" dxfId="279" priority="10">
      <formula>AC109&gt;$N$8</formula>
    </cfRule>
  </conditionalFormatting>
  <conditionalFormatting sqref="AC155:AI155">
    <cfRule type="cellIs" dxfId="278" priority="4" operator="lessThan">
      <formula>$N$7</formula>
    </cfRule>
  </conditionalFormatting>
  <conditionalFormatting sqref="AC157:AI157">
    <cfRule type="cellIs" dxfId="277" priority="3" operator="greaterThan">
      <formula>$N$8</formula>
    </cfRule>
  </conditionalFormatting>
  <conditionalFormatting sqref="AC160:AI160">
    <cfRule type="expression" dxfId="276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4B6A04A-1D86-4AB7-AB34-E57CEC7BAA25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38563-F599-4D88-A838-3B2636EAF8D0}">
  <dimension ref="A1:BN243"/>
  <sheetViews>
    <sheetView view="pageBreakPreview" topLeftCell="A2" zoomScale="55" zoomScaleNormal="100" zoomScaleSheetLayoutView="55" workbookViewId="0">
      <selection activeCell="AR49" sqref="AR49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入力シート!B22</f>
        <v>▲建設（一次下請）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入力シート!C22</f>
        <v>能登　一郎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cADwqgQe/JOU4W1PVIqrH4bBDaNtIcWIWvgKyjbbecxiVzI+woo7l68knuzjrvbNDZT9BX9cVbbRlICaIOhsMg==" saltValue="CCSFDB5KwO6zguc7K9Crwg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75" priority="17" operator="greaterThan">
      <formula>$N$8</formula>
    </cfRule>
  </conditionalFormatting>
  <conditionalFormatting sqref="M16:S16">
    <cfRule type="cellIs" dxfId="274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73" priority="20">
      <formula>M16&gt;$N$8</formula>
    </cfRule>
  </conditionalFormatting>
  <conditionalFormatting sqref="M17:S17">
    <cfRule type="expression" dxfId="272" priority="22">
      <formula>M$16&lt;$N$7</formula>
    </cfRule>
  </conditionalFormatting>
  <conditionalFormatting sqref="M55:S55">
    <cfRule type="cellIs" dxfId="271" priority="15" operator="lessThan">
      <formula>$N$7</formula>
    </cfRule>
  </conditionalFormatting>
  <conditionalFormatting sqref="M60:S60">
    <cfRule type="expression" dxfId="270" priority="16">
      <formula>M59&gt;$N$8</formula>
    </cfRule>
  </conditionalFormatting>
  <conditionalFormatting sqref="M105:S105">
    <cfRule type="cellIs" dxfId="269" priority="11" operator="lessThan">
      <formula>$N$7</formula>
    </cfRule>
  </conditionalFormatting>
  <conditionalFormatting sqref="M110:S110">
    <cfRule type="expression" dxfId="268" priority="12">
      <formula>M109&gt;$N$8</formula>
    </cfRule>
  </conditionalFormatting>
  <conditionalFormatting sqref="M155:S155">
    <cfRule type="cellIs" dxfId="267" priority="7" operator="lessThan">
      <formula>$N$7</formula>
    </cfRule>
  </conditionalFormatting>
  <conditionalFormatting sqref="M157:S157">
    <cfRule type="cellIs" dxfId="266" priority="6" operator="greaterThan">
      <formula>$N$8</formula>
    </cfRule>
  </conditionalFormatting>
  <conditionalFormatting sqref="M160:S160">
    <cfRule type="expression" dxfId="265" priority="8">
      <formula>M159&gt;$N$8</formula>
    </cfRule>
  </conditionalFormatting>
  <conditionalFormatting sqref="AA1:AA8 K1:K1048576 AA14:AA1048576">
    <cfRule type="containsText" dxfId="264" priority="1" operator="containsText" text="NG">
      <formula>NOT(ISERROR(SEARCH("NG",K1)))</formula>
    </cfRule>
    <cfRule type="containsText" dxfId="263" priority="2" operator="containsText" text="OK">
      <formula>NOT(ISERROR(SEARCH("OK",K1)))</formula>
    </cfRule>
  </conditionalFormatting>
  <conditionalFormatting sqref="AC16:AI16">
    <cfRule type="cellIs" dxfId="262" priority="18" operator="lessThan">
      <formula>$N$7</formula>
    </cfRule>
  </conditionalFormatting>
  <conditionalFormatting sqref="AC17:AI17 M56:S56 AC56:AI56 M106:S106 AC106:AI106 M156:S156 AC156:AI156">
    <cfRule type="expression" dxfId="261" priority="23">
      <formula>M$16&gt;$N$8</formula>
    </cfRule>
  </conditionalFormatting>
  <conditionalFormatting sqref="AC21:AI21">
    <cfRule type="expression" dxfId="260" priority="19">
      <formula>AC20&gt;$N$8</formula>
    </cfRule>
  </conditionalFormatting>
  <conditionalFormatting sqref="AC55:AI55">
    <cfRule type="cellIs" dxfId="259" priority="13" operator="lessThan">
      <formula>$N$7</formula>
    </cfRule>
  </conditionalFormatting>
  <conditionalFormatting sqref="AC60:AI60">
    <cfRule type="expression" dxfId="258" priority="14">
      <formula>AC59&gt;$N$8</formula>
    </cfRule>
  </conditionalFormatting>
  <conditionalFormatting sqref="AC105:AI105">
    <cfRule type="cellIs" dxfId="257" priority="9" operator="lessThan">
      <formula>$N$7</formula>
    </cfRule>
  </conditionalFormatting>
  <conditionalFormatting sqref="AC110:AI110">
    <cfRule type="expression" dxfId="256" priority="10">
      <formula>AC109&gt;$N$8</formula>
    </cfRule>
  </conditionalFormatting>
  <conditionalFormatting sqref="AC155:AI155">
    <cfRule type="cellIs" dxfId="255" priority="4" operator="lessThan">
      <formula>$N$7</formula>
    </cfRule>
  </conditionalFormatting>
  <conditionalFormatting sqref="AC157:AI157">
    <cfRule type="cellIs" dxfId="254" priority="3" operator="greaterThan">
      <formula>$N$8</formula>
    </cfRule>
  </conditionalFormatting>
  <conditionalFormatting sqref="AC160:AI160">
    <cfRule type="expression" dxfId="253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6E0977A-0678-4EDF-A7FC-03C18EC138A1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1CA37-2CC6-43D3-AFBF-94D31D54DFF2}">
  <dimension ref="A1:BN243"/>
  <sheetViews>
    <sheetView view="pageBreakPreview" zoomScale="55" zoomScaleNormal="100" zoomScaleSheetLayoutView="55" workbookViewId="0">
      <selection activeCell="AT16" sqref="AT16"/>
    </sheetView>
  </sheetViews>
  <sheetFormatPr defaultRowHeight="19.5" outlineLevelCol="1"/>
  <cols>
    <col min="1" max="1" width="9" style="5"/>
    <col min="2" max="2" width="5.875" style="5" customWidth="1"/>
    <col min="3" max="4" width="12.75" style="5" bestFit="1" customWidth="1"/>
    <col min="5" max="5" width="10.125" style="5" bestFit="1" customWidth="1"/>
    <col min="6" max="7" width="9" style="5"/>
    <col min="8" max="8" width="9.125" style="5" customWidth="1"/>
    <col min="9" max="9" width="9.5" style="5" bestFit="1" customWidth="1"/>
    <col min="10" max="10" width="1.5" style="17" customWidth="1"/>
    <col min="11" max="11" width="5.625" style="36" bestFit="1" customWidth="1"/>
    <col min="12" max="12" width="4.625" style="5" customWidth="1"/>
    <col min="13" max="19" width="5.875" style="5" bestFit="1" customWidth="1"/>
    <col min="20" max="20" width="3.625" style="29" hidden="1" customWidth="1" outlineLevel="1"/>
    <col min="21" max="21" width="9.625" style="29" hidden="1" customWidth="1" outlineLevel="1"/>
    <col min="22" max="22" width="9.375" style="17" hidden="1" customWidth="1" outlineLevel="1"/>
    <col min="23" max="23" width="3.625" style="57" hidden="1" customWidth="1" outlineLevel="1"/>
    <col min="24" max="25" width="3.875" style="57" hidden="1" customWidth="1" outlineLevel="1"/>
    <col min="26" max="26" width="3.125" style="29" customWidth="1" collapsed="1"/>
    <col min="27" max="27" width="5.625" style="40" bestFit="1" customWidth="1"/>
    <col min="28" max="28" width="4.625" style="5" customWidth="1"/>
    <col min="29" max="35" width="5.875" style="5" customWidth="1"/>
    <col min="36" max="36" width="3.625" style="29" hidden="1" customWidth="1" outlineLevel="1"/>
    <col min="37" max="38" width="9.375" style="29" hidden="1" customWidth="1" outlineLevel="1"/>
    <col min="39" max="41" width="3.625" style="57" hidden="1" customWidth="1" outlineLevel="1"/>
    <col min="42" max="42" width="3.625" style="29" customWidth="1" collapsed="1"/>
    <col min="43" max="43" width="3.625" style="29" customWidth="1"/>
    <col min="44" max="44" width="23" style="24" bestFit="1" customWidth="1"/>
    <col min="45" max="45" width="12.75" style="5" bestFit="1" customWidth="1"/>
    <col min="46" max="46" width="11.25" style="5" bestFit="1" customWidth="1"/>
    <col min="47" max="54" width="5.125" style="5" customWidth="1"/>
    <col min="55" max="55" width="5.125" customWidth="1"/>
    <col min="56" max="68" width="5.125" style="5" customWidth="1"/>
    <col min="69" max="16384" width="9" style="5"/>
  </cols>
  <sheetData>
    <row r="1" spans="1:66" ht="22.5">
      <c r="J1" s="20" t="s">
        <v>72</v>
      </c>
      <c r="K1" s="35"/>
      <c r="M1" s="23" t="s">
        <v>91</v>
      </c>
      <c r="O1" s="19"/>
      <c r="P1" s="19"/>
      <c r="Q1" s="19"/>
      <c r="R1" s="19"/>
      <c r="S1" s="19"/>
      <c r="T1" s="27"/>
      <c r="U1" s="27"/>
      <c r="V1" s="28"/>
      <c r="Z1" s="27"/>
      <c r="AA1" s="39"/>
      <c r="AB1" s="19"/>
      <c r="AC1" s="19"/>
      <c r="AD1" s="19"/>
      <c r="AE1" s="19"/>
    </row>
    <row r="2" spans="1:66">
      <c r="U2" s="27"/>
      <c r="V2" s="28"/>
      <c r="Z2" s="27"/>
      <c r="AR2" s="44" t="s">
        <v>30</v>
      </c>
      <c r="AS2" s="4"/>
    </row>
    <row r="3" spans="1:66">
      <c r="L3" s="100" t="s">
        <v>18</v>
      </c>
      <c r="M3" s="101"/>
      <c r="N3" s="113" t="str">
        <f>入力シート!C5</f>
        <v>○○災害復旧工事</v>
      </c>
      <c r="O3" s="113"/>
      <c r="P3" s="113"/>
      <c r="Q3" s="113"/>
      <c r="R3" s="113"/>
      <c r="S3" s="113"/>
      <c r="U3" s="27"/>
      <c r="V3" s="28"/>
      <c r="Z3" s="27"/>
      <c r="AB3" s="116" t="s">
        <v>21</v>
      </c>
      <c r="AC3" s="116"/>
      <c r="AD3" s="116"/>
      <c r="AE3" s="116"/>
      <c r="AF3" s="116"/>
      <c r="AG3" s="116">
        <f>COUNTIF(M16:S47,"▲")+COUNTIF(AC16:AI47,"▲")+COUNTIF(M55:S96,"▲")+COUNTIF(AC55:AI96,"▲")+COUNTIF(M105:S146,"▲")+COUNTIF(AC105:AI146,"▲")</f>
        <v>0</v>
      </c>
      <c r="AH3" s="116"/>
      <c r="AR3" s="44">
        <f>N8+1-N7</f>
        <v>442</v>
      </c>
      <c r="AS3" s="4"/>
      <c r="BN3" s="3"/>
    </row>
    <row r="4" spans="1:66" ht="18.75" customHeight="1">
      <c r="L4" s="102"/>
      <c r="M4" s="103"/>
      <c r="N4" s="113"/>
      <c r="O4" s="113"/>
      <c r="P4" s="113"/>
      <c r="Q4" s="113"/>
      <c r="R4" s="113"/>
      <c r="S4" s="113"/>
      <c r="U4" s="27"/>
      <c r="V4" s="28"/>
      <c r="Z4" s="27"/>
      <c r="AB4" s="116" t="s">
        <v>22</v>
      </c>
      <c r="AC4" s="116"/>
      <c r="AD4" s="116"/>
      <c r="AE4" s="116"/>
      <c r="AF4" s="116"/>
      <c r="AG4" s="110" t="str">
        <f>AT16</f>
        <v>未記入</v>
      </c>
      <c r="AH4" s="111"/>
      <c r="AR4" s="33" t="s">
        <v>25</v>
      </c>
      <c r="AS4" s="26"/>
      <c r="BN4" s="3"/>
    </row>
    <row r="5" spans="1:66" ht="18.75" customHeight="1">
      <c r="L5" s="104"/>
      <c r="M5" s="105"/>
      <c r="N5" s="113"/>
      <c r="O5" s="113"/>
      <c r="P5" s="113"/>
      <c r="Q5" s="113"/>
      <c r="R5" s="113"/>
      <c r="S5" s="113"/>
      <c r="U5" s="27"/>
      <c r="V5" s="28"/>
      <c r="Z5" s="27"/>
      <c r="AB5" s="116" t="s">
        <v>23</v>
      </c>
      <c r="AC5" s="116"/>
      <c r="AD5" s="116"/>
      <c r="AE5" s="116"/>
      <c r="AF5" s="116"/>
      <c r="AG5" s="110" t="e">
        <f ca="1">I45</f>
        <v>#DIV/0!</v>
      </c>
      <c r="AH5" s="110"/>
      <c r="AR5" s="41">
        <f>ROUNDUP(AR3*0.285,0)</f>
        <v>126</v>
      </c>
      <c r="AS5" s="45"/>
    </row>
    <row r="6" spans="1:66">
      <c r="I6" s="5" t="s">
        <v>27</v>
      </c>
      <c r="L6" s="106" t="s">
        <v>19</v>
      </c>
      <c r="M6" s="108"/>
      <c r="N6" s="114" t="str">
        <f>入力シート!C8</f>
        <v>●建設</v>
      </c>
      <c r="O6" s="114"/>
      <c r="P6" s="114"/>
      <c r="Q6" s="114"/>
      <c r="R6" s="114"/>
      <c r="S6" s="114"/>
      <c r="AB6" s="116" t="s">
        <v>24</v>
      </c>
      <c r="AC6" s="116"/>
      <c r="AD6" s="116"/>
      <c r="AE6" s="116"/>
      <c r="AF6" s="116"/>
      <c r="AG6" s="110" t="e">
        <f ca="1">F45/(F45+H45)</f>
        <v>#DIV/0!</v>
      </c>
      <c r="AH6" s="110"/>
    </row>
    <row r="7" spans="1:66">
      <c r="I7" s="5" t="s">
        <v>28</v>
      </c>
      <c r="L7" s="106" t="s">
        <v>0</v>
      </c>
      <c r="M7" s="107"/>
      <c r="N7" s="109">
        <f>入力シート!C9</f>
        <v>45790</v>
      </c>
      <c r="O7" s="109"/>
      <c r="P7" s="109"/>
      <c r="AS7" s="5" t="s">
        <v>67</v>
      </c>
      <c r="AT7" s="5" t="s">
        <v>68</v>
      </c>
    </row>
    <row r="8" spans="1:66">
      <c r="F8" s="5" t="s">
        <v>10</v>
      </c>
      <c r="G8" s="5" t="s">
        <v>11</v>
      </c>
      <c r="H8" s="5" t="s">
        <v>62</v>
      </c>
      <c r="I8" s="5" t="s">
        <v>26</v>
      </c>
      <c r="L8" s="106" t="s">
        <v>1</v>
      </c>
      <c r="M8" s="107"/>
      <c r="N8" s="109">
        <f>入力シート!C10</f>
        <v>46231</v>
      </c>
      <c r="O8" s="109"/>
      <c r="P8" s="109"/>
      <c r="Q8"/>
      <c r="AR8" s="65">
        <f>SUM(U48,AK48,U97,AK97,U147,AK147,U197,AK197,)</f>
        <v>0</v>
      </c>
      <c r="AS8" s="5">
        <v>1</v>
      </c>
      <c r="AT8" s="66" t="str">
        <f>U48</f>
        <v>未記入</v>
      </c>
    </row>
    <row r="9" spans="1:66">
      <c r="A9" s="5">
        <v>1</v>
      </c>
      <c r="B9" s="5">
        <v>1</v>
      </c>
      <c r="C9" s="18">
        <f>N7</f>
        <v>45790</v>
      </c>
      <c r="D9" s="18">
        <f>EOMONTH(C9,0)</f>
        <v>45808</v>
      </c>
      <c r="E9" s="5" t="str">
        <f>TEXT(C9,"YYYY-MM")</f>
        <v>2025-05</v>
      </c>
      <c r="F9" s="63">
        <f ca="1">SUMIF($V$16:$W$47,E9,$W$16:$W$47)</f>
        <v>0</v>
      </c>
      <c r="G9" s="63">
        <f ca="1">SUMIF($V$16:$X$47,E9,$X$16:$X$47)</f>
        <v>0</v>
      </c>
      <c r="H9" s="63">
        <f ca="1">SUMIF($V$16:$Y$47,E9,$Y$16:$Y$47)</f>
        <v>0</v>
      </c>
      <c r="I9" s="66" t="e">
        <f ca="1">F9/(F9+H9)</f>
        <v>#DIV/0!</v>
      </c>
      <c r="L9" s="106" t="s">
        <v>33</v>
      </c>
      <c r="M9" s="107"/>
      <c r="N9" s="115" t="str">
        <f>入力シート!B23</f>
        <v xml:space="preserve"> </v>
      </c>
      <c r="O9" s="115"/>
      <c r="P9" s="115"/>
      <c r="Q9"/>
      <c r="S9" s="112" t="s">
        <v>31</v>
      </c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N9" s="58"/>
      <c r="AO9" s="58"/>
      <c r="AP9" s="32"/>
      <c r="AQ9" s="32"/>
      <c r="AR9" s="26"/>
      <c r="AS9" s="5">
        <v>2</v>
      </c>
      <c r="AT9" s="66" t="str">
        <f>AK48</f>
        <v>未記入</v>
      </c>
    </row>
    <row r="10" spans="1:66" ht="19.5" customHeight="1">
      <c r="A10" s="5">
        <v>2</v>
      </c>
      <c r="B10" s="5">
        <v>2</v>
      </c>
      <c r="C10" s="18">
        <f>EOMONTH(C9,0)+1</f>
        <v>45809</v>
      </c>
      <c r="D10" s="18">
        <f>IF(EOMONTH(C10,0)&gt;=$N$8,$N$8,EOMONTH(C10,0))</f>
        <v>45838</v>
      </c>
      <c r="E10" s="5" t="str">
        <f>TEXT(C10,"YYYY-MM")</f>
        <v>2025-06</v>
      </c>
      <c r="F10" s="63">
        <f ca="1">SUMIF($V$16:$W$47,E10,$W$16:$W$47)</f>
        <v>0</v>
      </c>
      <c r="G10" s="63">
        <f ca="1">SUMIF($V$16:$X$47,E10,$X$16:$X$47)</f>
        <v>0</v>
      </c>
      <c r="H10" s="63">
        <f ca="1">SUMIF($V$16:$Y$47,E10,$Y$16:$Y$47)</f>
        <v>0</v>
      </c>
      <c r="I10" s="66" t="e">
        <f ca="1">IF(D10=D9,-1,F10/(F10+H10))</f>
        <v>#DIV/0!</v>
      </c>
      <c r="L10" s="106" t="s">
        <v>34</v>
      </c>
      <c r="M10" s="107"/>
      <c r="N10" s="115" t="str">
        <f>入力シート!C23</f>
        <v>能登　二郎</v>
      </c>
      <c r="O10" s="115"/>
      <c r="P10" s="115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43"/>
      <c r="AJ10" s="43"/>
      <c r="AK10" s="43"/>
      <c r="AL10" s="43"/>
      <c r="AM10" s="59"/>
      <c r="AN10" s="59"/>
      <c r="AO10" s="59"/>
      <c r="AP10" s="32"/>
      <c r="AQ10" s="32"/>
      <c r="AR10" s="26"/>
      <c r="AS10" s="5">
        <v>3</v>
      </c>
      <c r="AT10" s="66" t="str">
        <f>U97</f>
        <v>未記入</v>
      </c>
    </row>
    <row r="11" spans="1:66">
      <c r="A11" s="5">
        <v>3</v>
      </c>
      <c r="B11" s="5">
        <v>3</v>
      </c>
      <c r="C11" s="18">
        <f t="shared" ref="C11:C44" si="0">EDATE(C10,1)</f>
        <v>45839</v>
      </c>
      <c r="D11" s="18">
        <f>IF(EOMONTH(C11,0)&gt;=$N$8,$N$8,EOMONTH(C11,0))</f>
        <v>45869</v>
      </c>
      <c r="E11" s="5" t="str">
        <f t="shared" ref="E11:E44" si="1">TEXT(C11,"YYYY-MM")</f>
        <v>2025-07</v>
      </c>
      <c r="F11" s="63">
        <f ca="1">SUMIF($V$16:$W$47,E11,$W$16:$W$47)+SUMIF($AL$16:$AM$47,E11,$AM$16:$AM$47)</f>
        <v>0</v>
      </c>
      <c r="G11" s="63">
        <f ca="1">SUMIF($V$16:$X$47,E11,$X$16:$X$47)+SUMIF($AL$16:$AN$47,E11,$AN$16:$AN$47)</f>
        <v>0</v>
      </c>
      <c r="H11" s="63">
        <f ca="1">SUMIF($V$16:$Y$47,E11,$Y$16:$Y$47)+SUMIF($AL$16:$AO$47,E11,$AO$16:$AO$47)</f>
        <v>0</v>
      </c>
      <c r="I11" s="66" t="e">
        <f ca="1">IF(D11=D10,-1,F11/(F11+H11))</f>
        <v>#DIV/0!</v>
      </c>
      <c r="M11" s="5" t="s">
        <v>16</v>
      </c>
      <c r="N11" s="3" t="s">
        <v>95</v>
      </c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43"/>
      <c r="AJ11" s="43"/>
      <c r="AK11" s="43"/>
      <c r="AL11" s="43"/>
      <c r="AM11" s="59"/>
      <c r="AN11" s="59"/>
      <c r="AO11" s="59"/>
      <c r="AP11" s="32"/>
      <c r="AQ11" s="32"/>
      <c r="AR11" s="26"/>
      <c r="AS11" s="4">
        <v>4</v>
      </c>
      <c r="AT11" s="118" t="str">
        <f>AK97</f>
        <v>未記入</v>
      </c>
    </row>
    <row r="12" spans="1:66" ht="19.5" customHeight="1">
      <c r="A12" s="5">
        <v>4</v>
      </c>
      <c r="B12" s="5">
        <v>4</v>
      </c>
      <c r="C12" s="18">
        <f t="shared" si="0"/>
        <v>45870</v>
      </c>
      <c r="D12" s="18">
        <f t="shared" ref="D12:D44" si="2">IF(EOMONTH(C12,0)&gt;=$N$8,$N$8,EOMONTH(C12,0))</f>
        <v>45900</v>
      </c>
      <c r="E12" s="5" t="str">
        <f t="shared" si="1"/>
        <v>2025-08</v>
      </c>
      <c r="F12" s="63">
        <f ca="1">SUMIF($V$16:$W$47,E12,$W$16:$W$47)+SUMIF($AL$16:$AM$47,E12,$AM$16:$AM$47)</f>
        <v>0</v>
      </c>
      <c r="G12" s="63">
        <f ca="1">SUMIF($V$16:$X$47,E12,$X$16:$X$47)+SUMIF($AL$16:$AN$47,E12,$AN$16:$AN$47)</f>
        <v>0</v>
      </c>
      <c r="H12" s="63">
        <f ca="1">SUMIF($V$16:$Y$47,E12,$Y$16:$Y$47)+SUMIF($AL$16:$AO$47,E12,$AO$16:$AO$47)</f>
        <v>0</v>
      </c>
      <c r="I12" s="66" t="e">
        <f ca="1">IF(D12=D11,-1,F12/(F12+H12))</f>
        <v>#DIV/0!</v>
      </c>
      <c r="M12" s="5" t="s">
        <v>17</v>
      </c>
      <c r="N12" s="3" t="s">
        <v>20</v>
      </c>
      <c r="O12" s="42"/>
      <c r="P12" s="42"/>
      <c r="Q12" s="42"/>
      <c r="R12" s="4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43"/>
      <c r="AJ12" s="43"/>
      <c r="AK12" s="43"/>
      <c r="AL12" s="43"/>
      <c r="AM12" s="59"/>
      <c r="AN12" s="59"/>
      <c r="AO12" s="59"/>
      <c r="AS12" s="5">
        <v>5</v>
      </c>
      <c r="AT12" s="66" t="str">
        <f>U147</f>
        <v>未記入</v>
      </c>
    </row>
    <row r="13" spans="1:66" ht="20.25" thickBot="1">
      <c r="A13" s="5">
        <v>1</v>
      </c>
      <c r="B13" s="5">
        <v>5</v>
      </c>
      <c r="C13" s="18">
        <f t="shared" si="0"/>
        <v>45901</v>
      </c>
      <c r="D13" s="18">
        <f t="shared" si="2"/>
        <v>45930</v>
      </c>
      <c r="E13" s="5" t="str">
        <f t="shared" si="1"/>
        <v>2025-09</v>
      </c>
      <c r="F13" s="63">
        <f ca="1">SUMIF($V$16:$W$47,E13,$W$16:$W$47)+SUMIF($AL$16:$AM$47,E13,$AM$16:$AM$47)</f>
        <v>0</v>
      </c>
      <c r="G13" s="63">
        <f ca="1">SUMIF($V$16:$X$47,E13,$X$16:$X$47)+SUMIF($AL$16:$AN$47,E13,$AN$16:$AN$47)</f>
        <v>0</v>
      </c>
      <c r="H13" s="63">
        <f ca="1">SUMIF($V$16:$Y$47,E13,$Y$16:$Y$47)+SUMIF($AL$16:$AO$47,E13,$AO$16:$AO$47)</f>
        <v>0</v>
      </c>
      <c r="I13" s="66" t="e">
        <f ca="1">IF(D13=D12,-1,F13/(F13+H13))</f>
        <v>#DIV/0!</v>
      </c>
      <c r="M13" s="5" t="s">
        <v>62</v>
      </c>
      <c r="N13" s="3" t="s">
        <v>65</v>
      </c>
      <c r="O13" s="42"/>
      <c r="P13" s="42"/>
      <c r="Q13" s="42"/>
      <c r="R13" s="42"/>
      <c r="S13" s="43"/>
      <c r="T13" s="43"/>
      <c r="U13" s="43"/>
      <c r="V13" s="43"/>
      <c r="W13" s="59"/>
      <c r="X13" s="59"/>
      <c r="Y13" s="59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59"/>
      <c r="AN13" s="59"/>
      <c r="AO13" s="59"/>
      <c r="AS13" s="5">
        <v>6</v>
      </c>
      <c r="AT13" s="66" t="str">
        <f>AK147</f>
        <v>未記入</v>
      </c>
    </row>
    <row r="14" spans="1:66">
      <c r="A14" s="5">
        <v>2</v>
      </c>
      <c r="B14" s="5">
        <v>6</v>
      </c>
      <c r="C14" s="18">
        <f t="shared" si="0"/>
        <v>45931</v>
      </c>
      <c r="D14" s="18">
        <f t="shared" si="2"/>
        <v>45961</v>
      </c>
      <c r="E14" s="5" t="str">
        <f t="shared" si="1"/>
        <v>2025-10</v>
      </c>
      <c r="F14" s="63">
        <f ca="1">SUMIF($AL$16:$AM$47,E14,$AM$16:$AM$47)</f>
        <v>0</v>
      </c>
      <c r="G14" s="63">
        <f ca="1">SUMIF($AL$16:$AN$47,E14,$AN$16:$AN$47)</f>
        <v>0</v>
      </c>
      <c r="H14" s="63">
        <f ca="1">SUMIF($AL$16:$AO$47,E14,$AO$16:$AO$47)</f>
        <v>0</v>
      </c>
      <c r="I14" s="66" t="e">
        <f ca="1">IF(D14=D13,-1,F14/(F14+H14))</f>
        <v>#DIV/0!</v>
      </c>
      <c r="J14" s="6"/>
      <c r="K14" s="6"/>
      <c r="L14" s="96" t="s">
        <v>9</v>
      </c>
      <c r="M14" s="98" t="str">
        <f>"実施状況（"&amp;YEAR(M16)&amp;"年～）"</f>
        <v>実施状況（2025年～）</v>
      </c>
      <c r="N14" s="98"/>
      <c r="O14" s="98"/>
      <c r="P14" s="98"/>
      <c r="Q14" s="98"/>
      <c r="R14" s="98"/>
      <c r="S14" s="99"/>
      <c r="V14" s="6"/>
      <c r="AB14" s="96" t="s">
        <v>9</v>
      </c>
      <c r="AC14" s="98" t="str">
        <f>"実施状況（"&amp;YEAR(AC16)&amp;"年～）"</f>
        <v>実施状況（2025年～）</v>
      </c>
      <c r="AD14" s="98"/>
      <c r="AE14" s="98"/>
      <c r="AF14" s="98"/>
      <c r="AG14" s="98"/>
      <c r="AH14" s="98"/>
      <c r="AI14" s="99"/>
      <c r="AP14" s="30"/>
      <c r="AQ14" s="30"/>
      <c r="AS14" s="5">
        <v>7</v>
      </c>
      <c r="AT14" s="66" t="str">
        <f>U197</f>
        <v>未記入</v>
      </c>
    </row>
    <row r="15" spans="1:66" ht="20.25" thickBot="1">
      <c r="A15" s="5">
        <v>3</v>
      </c>
      <c r="B15" s="5">
        <v>7</v>
      </c>
      <c r="C15" s="18">
        <f t="shared" si="0"/>
        <v>45962</v>
      </c>
      <c r="D15" s="18">
        <f t="shared" si="2"/>
        <v>45991</v>
      </c>
      <c r="E15" s="5" t="str">
        <f t="shared" si="1"/>
        <v>2025-11</v>
      </c>
      <c r="F15" s="63">
        <f ca="1">SUMIF($V$55:$W$96,E15,$W$55:$W$96)+SUMIF($AL$16:$AM$47,E15,$AM$16:$AM$47)</f>
        <v>0</v>
      </c>
      <c r="G15" s="63">
        <f ca="1">SUMIF($V$55:$X$96,E15,$X$55:$X$96)+SUMIF($AL$16:$AN$47,E15,$AN$16:$AN$47)</f>
        <v>0</v>
      </c>
      <c r="H15" s="63">
        <f ca="1">SUMIF($V$55:$Y$96,E15,$Y$55:$Y$96)+SUMIF($AL$16:$AO$47,E15,$AO$16:$AO$47)</f>
        <v>0</v>
      </c>
      <c r="I15" s="66" t="e">
        <f ca="1">IF(D15=D14,-1,F15/(F15+H15))</f>
        <v>#DIV/0!</v>
      </c>
      <c r="J15" s="6"/>
      <c r="K15" s="6" t="s">
        <v>29</v>
      </c>
      <c r="L15" s="97"/>
      <c r="M15" s="7" t="s">
        <v>2</v>
      </c>
      <c r="N15" s="7" t="s">
        <v>3</v>
      </c>
      <c r="O15" s="7" t="s">
        <v>4</v>
      </c>
      <c r="P15" s="7" t="s">
        <v>5</v>
      </c>
      <c r="Q15" s="7" t="s">
        <v>6</v>
      </c>
      <c r="R15" s="8" t="s">
        <v>7</v>
      </c>
      <c r="S15" s="9" t="s">
        <v>8</v>
      </c>
      <c r="T15" s="30" t="s">
        <v>9</v>
      </c>
      <c r="U15" s="29" t="s">
        <v>15</v>
      </c>
      <c r="V15" s="31" t="s">
        <v>14</v>
      </c>
      <c r="W15" s="56" t="s">
        <v>10</v>
      </c>
      <c r="X15" s="56" t="s">
        <v>11</v>
      </c>
      <c r="Y15" s="56" t="s">
        <v>62</v>
      </c>
      <c r="Z15" s="30"/>
      <c r="AA15" s="34" t="s">
        <v>29</v>
      </c>
      <c r="AB15" s="97"/>
      <c r="AC15" s="7" t="s">
        <v>2</v>
      </c>
      <c r="AD15" s="7" t="s">
        <v>3</v>
      </c>
      <c r="AE15" s="7" t="s">
        <v>4</v>
      </c>
      <c r="AF15" s="7" t="s">
        <v>5</v>
      </c>
      <c r="AG15" s="7" t="s">
        <v>6</v>
      </c>
      <c r="AH15" s="8" t="s">
        <v>7</v>
      </c>
      <c r="AI15" s="9" t="s">
        <v>8</v>
      </c>
      <c r="AJ15" s="30" t="s">
        <v>9</v>
      </c>
      <c r="AK15" s="29" t="s">
        <v>15</v>
      </c>
      <c r="AL15" s="31" t="s">
        <v>14</v>
      </c>
      <c r="AM15" s="56" t="s">
        <v>10</v>
      </c>
      <c r="AN15" s="56" t="s">
        <v>11</v>
      </c>
      <c r="AO15" s="56" t="s">
        <v>62</v>
      </c>
      <c r="AP15" s="30"/>
      <c r="AQ15" s="30"/>
      <c r="AS15" s="5">
        <v>8</v>
      </c>
      <c r="AT15" s="66" t="str">
        <f>AK197</f>
        <v>未記入</v>
      </c>
    </row>
    <row r="16" spans="1:66">
      <c r="A16" s="5">
        <v>4</v>
      </c>
      <c r="B16" s="5">
        <v>8</v>
      </c>
      <c r="C16" s="18">
        <f t="shared" si="0"/>
        <v>45992</v>
      </c>
      <c r="D16" s="18">
        <f t="shared" si="2"/>
        <v>46022</v>
      </c>
      <c r="E16" s="5" t="str">
        <f t="shared" si="1"/>
        <v>2025-12</v>
      </c>
      <c r="F16" s="63">
        <f ca="1">SUMIF($V$55:$W$96,E16,$W$55:$W$96)+SUMIF($AL$16:$AM$47,E16,$AM$16:$AM$47)</f>
        <v>0</v>
      </c>
      <c r="G16" s="63">
        <f ca="1">SUMIF($V$55:$X$96,E16,$X$55:$X$96)+SUMIF($AL$16:$AN$47,E16,$AN$16:$AN$47)</f>
        <v>0</v>
      </c>
      <c r="H16" s="63">
        <f ca="1">SUMIF($V$55:$Y$96,E16,$Y$55:$Y$96)+SUMIF($AL$16:$AO$47,E16,$AO$16:$AO$47)</f>
        <v>0</v>
      </c>
      <c r="I16" s="66" t="e">
        <f ca="1">IF(D16=D15,-1,F16/(F16+H16))</f>
        <v>#DIV/0!</v>
      </c>
      <c r="J16" s="10"/>
      <c r="K16" s="37"/>
      <c r="L16" s="94">
        <v>1</v>
      </c>
      <c r="M16" s="11">
        <f>N7-WEEKDAY(N7,2)+1</f>
        <v>45789</v>
      </c>
      <c r="N16" s="11">
        <f>M16+1</f>
        <v>45790</v>
      </c>
      <c r="O16" s="11">
        <f t="shared" ref="O16:S16" si="3">N16+1</f>
        <v>45791</v>
      </c>
      <c r="P16" s="11">
        <f t="shared" si="3"/>
        <v>45792</v>
      </c>
      <c r="Q16" s="11">
        <f t="shared" si="3"/>
        <v>45793</v>
      </c>
      <c r="R16" s="12">
        <f t="shared" si="3"/>
        <v>45794</v>
      </c>
      <c r="S16" s="13">
        <f t="shared" si="3"/>
        <v>45795</v>
      </c>
      <c r="T16" s="30">
        <f>COUNTIF(M17:S17,"★")</f>
        <v>0</v>
      </c>
      <c r="U16" s="30"/>
      <c r="V16" s="10" t="str">
        <f>TEXT(N7,"YYYY-MM")</f>
        <v>2025-05</v>
      </c>
      <c r="W16" s="56" cm="1">
        <f t="array" ref="W16">SUMPRODUCT((M16:S16&gt;=$N$7)*(M16:S16 &lt;= $N$8)*(TEXT(M16:S16,"yyyy-mm")=V16)*(M17:S17 = "●"))</f>
        <v>0</v>
      </c>
      <c r="X16" s="56" cm="1">
        <f t="array" ref="X16">SUMPRODUCT((R16:S16&gt;=$N$7)*(R16:S16 &lt;= $N$8)*(TEXT(R16:S16,"yyyy-mm")=V16)*(R17:S17 = "▲"))</f>
        <v>0</v>
      </c>
      <c r="Y16" s="56" cm="1">
        <f t="array" ref="Y16">SUMPRODUCT((M16:S16&gt;=$N$7)*(M16:S16 &lt;= $N$8)*(TEXT(M16:S16,"yyyy-mm")=V16)*(M17:S17 = "★"))</f>
        <v>0</v>
      </c>
      <c r="Z16" s="30"/>
      <c r="AA16" s="37"/>
      <c r="AB16" s="94">
        <v>17</v>
      </c>
      <c r="AC16" s="11">
        <f>S46+1</f>
        <v>45901</v>
      </c>
      <c r="AD16" s="11">
        <f t="shared" ref="AD16:AI16" si="4">AC16+1</f>
        <v>45902</v>
      </c>
      <c r="AE16" s="11">
        <f t="shared" si="4"/>
        <v>45903</v>
      </c>
      <c r="AF16" s="11">
        <f t="shared" si="4"/>
        <v>45904</v>
      </c>
      <c r="AG16" s="11">
        <f t="shared" si="4"/>
        <v>45905</v>
      </c>
      <c r="AH16" s="12">
        <f t="shared" si="4"/>
        <v>45906</v>
      </c>
      <c r="AI16" s="13">
        <f t="shared" si="4"/>
        <v>45907</v>
      </c>
      <c r="AJ16" s="30">
        <f t="shared" ref="AJ16" si="5">COUNTIF(AC17:AI17,"★")</f>
        <v>0</v>
      </c>
      <c r="AK16" s="30"/>
      <c r="AL16" s="10" t="str">
        <f>TEXT(AC16,"YYYY-MM")</f>
        <v>2025-09</v>
      </c>
      <c r="AM16" s="56" cm="1">
        <f t="array" ref="AM16">SUMPRODUCT((AC16:AI16&gt;=$N$7)*(AC16:AI16 &lt;= $N$8)*(TEXT(AC16:AI16,"yyyy-mm")=AL16)*(AC17:AI17 = "●"))</f>
        <v>0</v>
      </c>
      <c r="AN16" s="56" cm="1">
        <f t="array" ref="AN16">SUMPRODUCT((AH16:AI16&gt;=$N$7)*(AH16:AI16 &lt;= $N$8)*(TEXT(AH16:AI16,"yyyy-mm")=AL16)*(AH17:AI17 = "▲"))</f>
        <v>0</v>
      </c>
      <c r="AO16" s="56" cm="1">
        <f t="array" ref="AO16">SUMPRODUCT((AC16:AI16&gt;=$N$7)*(AC16:AI16 &lt;= $N$8)*(TEXT(AC16:AI16,"yyyy-mm")=AL16)*(AC17:AI17 = "★"))</f>
        <v>0</v>
      </c>
      <c r="AP16" s="30"/>
      <c r="AQ16" s="30"/>
      <c r="AT16" s="66" t="str">
        <f>IFERROR(AVERAGEIF(AT8:AT15,"&gt;0"),IF(COUNTIF(AT8:AT15,"未記入")=8,"未記入","NG"))</f>
        <v>未記入</v>
      </c>
    </row>
    <row r="17" spans="1:43" ht="20.25" thickBot="1">
      <c r="A17" s="5">
        <v>1</v>
      </c>
      <c r="B17" s="5">
        <v>9</v>
      </c>
      <c r="C17" s="18">
        <f t="shared" si="0"/>
        <v>46023</v>
      </c>
      <c r="D17" s="18">
        <f t="shared" si="2"/>
        <v>46053</v>
      </c>
      <c r="E17" s="5" t="str">
        <f t="shared" si="1"/>
        <v>2026-01</v>
      </c>
      <c r="F17" s="63">
        <f ca="1">SUMIF($AL$16:$AM$47,E17,$AM$16:$AM$47)+SUMIF($V$55:$W$96,E17,$W$55:$W$96)</f>
        <v>0</v>
      </c>
      <c r="G17" s="63">
        <f ca="1">SUMIF($AL$16:$AN$47,E17,$AN$16:$AN$47)+SUMIF($V$55:$X$96,E17,$X$55:$X$96)</f>
        <v>0</v>
      </c>
      <c r="H17" s="63">
        <f ca="1">SUMIF($AL$16:$AO$47,E17,$AO$16:$AO$47)+SUMIF($V$55:$Y$96,E17,$Y$55:$Y$96)</f>
        <v>0</v>
      </c>
      <c r="I17" s="66" t="e">
        <f ca="1">IF(D17=D16,-1,F17/(F17+H17))</f>
        <v>#DIV/0!</v>
      </c>
      <c r="J17" s="10"/>
      <c r="K17" s="37" t="str">
        <f>IF(U17&gt;=0.285,"OK","NG")</f>
        <v>NG</v>
      </c>
      <c r="L17" s="95"/>
      <c r="M17" s="14"/>
      <c r="N17" s="14"/>
      <c r="O17" s="14"/>
      <c r="P17" s="14"/>
      <c r="Q17" s="14"/>
      <c r="R17" s="15"/>
      <c r="S17" s="16"/>
      <c r="T17" s="30">
        <f>COUNTIF(M17:S17,"●")</f>
        <v>0</v>
      </c>
      <c r="U17" s="64">
        <f>IF(COUNTA(M17:S17)=0,-1,IF(OR(COUNTIF(M17:S17,"▲")&gt;6,AND(M16&lt;$N$8,$N$8&lt;S16)),0.285,IF(T16+T17=0,0,T17/(T17+T16))))</f>
        <v>-1</v>
      </c>
      <c r="V17" s="10" t="str">
        <f>TEXT(S16,"YYYY-MM")</f>
        <v>2025-05</v>
      </c>
      <c r="W17" s="56" cm="1">
        <f t="array" ref="W17">IF(V17=V16,0,SUMPRODUCT((M16:S16&gt;=$N$7)*(M16:S16 &lt;= $N$8)*(TEXT(M16:S16,"yyyy-mm")=V17)*(M17:S17 = "●")))</f>
        <v>0</v>
      </c>
      <c r="X17" s="56" cm="1">
        <f t="array" ref="X17">IF(V17=V16,0,SUMPRODUCT((M16:S16&gt;=$N$7)*(M16:S16 &lt;= $N$8)*(TEXT(M16:S16,"yyyy-mm")=V17)*(M17:S17 = "▲")))</f>
        <v>0</v>
      </c>
      <c r="Y17" s="56" cm="1">
        <f t="array" ref="Y17">IF(V17=V16,0,SUMPRODUCT((M16:S16&gt;=$N$7)*(M16:S16 &lt;= $N$8)*(TEXT(M16:S16,"yyyy-mm")=V17)*(M17:S17 = "★")))</f>
        <v>0</v>
      </c>
      <c r="Z17" s="30"/>
      <c r="AA17" s="37" t="str">
        <f>IF(AK17&gt;=0.285,"OK","NG")</f>
        <v>NG</v>
      </c>
      <c r="AB17" s="95"/>
      <c r="AC17" s="14"/>
      <c r="AD17" s="14"/>
      <c r="AE17" s="14"/>
      <c r="AF17" s="14"/>
      <c r="AG17" s="14"/>
      <c r="AH17" s="15"/>
      <c r="AI17" s="16"/>
      <c r="AJ17" s="30">
        <f t="shared" ref="AJ17" si="6">COUNTIF(AC17:AI17,"●")</f>
        <v>0</v>
      </c>
      <c r="AK17" s="64">
        <f>IF(COUNTA(AC17:AI17)=0,-1,IF(OR(COUNTIF(AC17:AI17,"▲")&gt;6,AND(AC16&lt;$N$8,$N$8&lt;AI16)),0.285,IF(AJ16+AJ17=0,0,AJ17/(AJ17+AJ16))))</f>
        <v>-1</v>
      </c>
      <c r="AL17" s="10" t="str">
        <f>TEXT(AI16,"YYYY-MM")</f>
        <v>2025-09</v>
      </c>
      <c r="AM17" s="56" cm="1">
        <f t="array" ref="AM17">IF(AL17=AL16,0,SUMPRODUCT((AC16:AI16&gt;=$N$7)*(AC16:AI16 &lt;= $N$8)*(TEXT(AC16:AI16,"yyyy-mm")=AL17)*(AC17:AI17 = "●")))</f>
        <v>0</v>
      </c>
      <c r="AN17" s="56" cm="1">
        <f t="array" ref="AN17">IF(AL17=AL16,0,SUMPRODUCT((AC16:AI16&gt;=$N$7)*(AC16:AI16 &lt;= $N$8)*(TEXT(AC16:AI16,"yyyy-mm")=AL17)*(AC17:AI17 = "▲")))</f>
        <v>0</v>
      </c>
      <c r="AO17" s="56" cm="1">
        <f t="array" ref="AO17">IF(AL17=AL16,0,SUMPRODUCT((AC16:AI16&gt;=$N$7)*(AC16:AI16 &lt;= $N$8)*(TEXT(AC16:AI16,"yyyy-mm")=AL17)*(AC17:AI17 = "★")))</f>
        <v>0</v>
      </c>
      <c r="AP17" s="30"/>
      <c r="AQ17" s="30"/>
    </row>
    <row r="18" spans="1:43">
      <c r="A18" s="5">
        <v>2</v>
      </c>
      <c r="B18" s="5">
        <v>10</v>
      </c>
      <c r="C18" s="18">
        <f t="shared" si="0"/>
        <v>46054</v>
      </c>
      <c r="D18" s="18">
        <f t="shared" si="2"/>
        <v>46081</v>
      </c>
      <c r="E18" s="5" t="str">
        <f t="shared" si="1"/>
        <v>2026-02</v>
      </c>
      <c r="F18" s="63">
        <f ca="1">SUMIF($V$55:$W$96,E18,$W$55:$W$96)</f>
        <v>0</v>
      </c>
      <c r="G18" s="63">
        <f ca="1">SUMIF($V$55:$X$96,E18,$X$55:$X$96)</f>
        <v>0</v>
      </c>
      <c r="H18" s="63">
        <f ca="1">SUMIF($V$55:$Y$96,E18,$Y$55:$Y$96)</f>
        <v>0</v>
      </c>
      <c r="I18" s="66" t="e">
        <f ca="1">IF(D18=D17,-1,F18/(F18+H18))</f>
        <v>#DIV/0!</v>
      </c>
      <c r="J18" s="10"/>
      <c r="K18" s="37"/>
      <c r="L18" s="94">
        <v>2</v>
      </c>
      <c r="M18" s="11">
        <f>S16+1</f>
        <v>45796</v>
      </c>
      <c r="N18" s="11">
        <f>M18+1</f>
        <v>45797</v>
      </c>
      <c r="O18" s="11">
        <f t="shared" ref="O18:Q46" si="7">N18+1</f>
        <v>45798</v>
      </c>
      <c r="P18" s="11">
        <f t="shared" si="7"/>
        <v>45799</v>
      </c>
      <c r="Q18" s="11">
        <f t="shared" si="7"/>
        <v>45800</v>
      </c>
      <c r="R18" s="12">
        <f>Q18+1</f>
        <v>45801</v>
      </c>
      <c r="S18" s="13">
        <f>R18+1</f>
        <v>45802</v>
      </c>
      <c r="T18" s="30">
        <f t="shared" ref="T18" si="8">COUNTIF(M19:S19,"★")</f>
        <v>0</v>
      </c>
      <c r="U18" s="30"/>
      <c r="V18" s="10" t="str">
        <f>TEXT(M18,"YYYY-MM")</f>
        <v>2025-05</v>
      </c>
      <c r="W18" s="56" cm="1">
        <f t="array" ref="W18">SUMPRODUCT((M18:S18&gt;=$N$7)*(M18:S18 &lt;= $N$8)*(TEXT(M18:S18,"yyyy-mm")=V18)*(M19:S19 = "●"))</f>
        <v>0</v>
      </c>
      <c r="X18" s="56" cm="1">
        <f t="array" ref="X18">SUMPRODUCT((R18:S18&gt;=$N$7)*(R18:S18 &lt;= $N$8)*(TEXT(R18:S18,"yyyy-mm")=V18)*(R19:S19 = "▲"))</f>
        <v>0</v>
      </c>
      <c r="Y18" s="56" cm="1">
        <f t="array" ref="Y18">SUMPRODUCT((M18:S18&gt;=$N$7)*(M18:S18 &lt;= $N$8)*(TEXT(M18:S18,"yyyy-mm")=V18)*(M19:S19 = "★"))</f>
        <v>0</v>
      </c>
      <c r="Z18" s="30"/>
      <c r="AA18" s="37"/>
      <c r="AB18" s="94">
        <v>18</v>
      </c>
      <c r="AC18" s="11">
        <f>AI16+1</f>
        <v>45908</v>
      </c>
      <c r="AD18" s="11">
        <f t="shared" ref="AD18:AI18" si="9">AC18+1</f>
        <v>45909</v>
      </c>
      <c r="AE18" s="11">
        <f t="shared" si="9"/>
        <v>45910</v>
      </c>
      <c r="AF18" s="11">
        <f t="shared" si="9"/>
        <v>45911</v>
      </c>
      <c r="AG18" s="11">
        <f t="shared" si="9"/>
        <v>45912</v>
      </c>
      <c r="AH18" s="12">
        <f t="shared" si="9"/>
        <v>45913</v>
      </c>
      <c r="AI18" s="13">
        <f t="shared" si="9"/>
        <v>45914</v>
      </c>
      <c r="AJ18" s="30">
        <f t="shared" ref="AJ18" si="10">COUNTIF(AC19:AI19,"★")</f>
        <v>0</v>
      </c>
      <c r="AK18" s="30"/>
      <c r="AL18" s="10" t="str">
        <f>TEXT(AC18,"YYYY-MM")</f>
        <v>2025-09</v>
      </c>
      <c r="AM18" s="56" cm="1">
        <f t="array" ref="AM18">SUMPRODUCT((AC18:AI18&gt;=$N$7)*(AC18:AI18 &lt;= $N$8)*(TEXT(AC18:AI18,"yyyy-mm")=AL18)*(AC19:AI19 = "●"))</f>
        <v>0</v>
      </c>
      <c r="AN18" s="56" cm="1">
        <f t="array" ref="AN18">SUMPRODUCT((AH18:AI18&gt;=$N$7)*(AH18:AI18 &lt;= $N$8)*(TEXT(AH18:AI18,"yyyy-mm")=AL18)*(AH19:AI19 = "▲"))</f>
        <v>0</v>
      </c>
      <c r="AO18" s="56" cm="1">
        <f t="array" ref="AO18">SUMPRODUCT((AC18:AI18&gt;=$N$7)*(AC18:AI18 &lt;= $N$8)*(TEXT(AC18:AI18,"yyyy-mm")=AL18)*(AC19:AI19 = "★"))</f>
        <v>0</v>
      </c>
      <c r="AP18" s="30"/>
      <c r="AQ18" s="30"/>
    </row>
    <row r="19" spans="1:43" ht="20.25" thickBot="1">
      <c r="A19" s="5">
        <v>3</v>
      </c>
      <c r="B19" s="5">
        <v>11</v>
      </c>
      <c r="C19" s="18">
        <f t="shared" si="0"/>
        <v>46082</v>
      </c>
      <c r="D19" s="18">
        <f t="shared" si="2"/>
        <v>46112</v>
      </c>
      <c r="E19" s="5" t="str">
        <f t="shared" si="1"/>
        <v>2026-03</v>
      </c>
      <c r="F19" s="63">
        <f ca="1">SUMIF($V$55:$W$96,E19,$W$55:$W$96)</f>
        <v>0</v>
      </c>
      <c r="G19" s="63">
        <f ca="1">SUMIF($V$55:$X$96,E19,$X$55:$X$96)</f>
        <v>0</v>
      </c>
      <c r="H19" s="63">
        <f ca="1">SUMIF($V$55:$Y$96,E19,$Y$55:$Y$96)</f>
        <v>0</v>
      </c>
      <c r="I19" s="66" t="e">
        <f ca="1">IF(D19=D18,-1,F19/(F19+H19))</f>
        <v>#DIV/0!</v>
      </c>
      <c r="J19" s="10"/>
      <c r="K19" s="37" t="str">
        <f t="shared" ref="K19" si="11">IF(U19&gt;=0.285,"OK","NG")</f>
        <v>NG</v>
      </c>
      <c r="L19" s="95"/>
      <c r="M19" s="14"/>
      <c r="N19" s="14"/>
      <c r="O19" s="14"/>
      <c r="P19" s="14"/>
      <c r="Q19" s="14"/>
      <c r="R19" s="15"/>
      <c r="S19" s="16"/>
      <c r="T19" s="30">
        <f t="shared" ref="T19" si="12">COUNTIF(M19:S19,"●")</f>
        <v>0</v>
      </c>
      <c r="U19" s="64">
        <f t="shared" ref="U19" si="13">IF(COUNTA(M19:S19)=0,-1,IF(OR(COUNTIF(M19:S19,"▲")&gt;6,AND(M18&lt;$N$8,$N$8&lt;S18)),0.285,IF(T18+T19=0,0,T19/(T19+T18))))</f>
        <v>-1</v>
      </c>
      <c r="V19" s="10" t="str">
        <f>TEXT(S18,"YYYY-MM")</f>
        <v>2025-05</v>
      </c>
      <c r="W19" s="56" cm="1">
        <f t="array" ref="W19">IF(V19=V18,0,SUMPRODUCT((M18:S18&gt;=$N$7)*(M18:S18 &lt;= $N$8)*(TEXT(M18:S18,"yyyy-mm")=V19)*(M19:S19 = "●")))</f>
        <v>0</v>
      </c>
      <c r="X19" s="56" cm="1">
        <f t="array" ref="X19">IF(V19=V18,0,SUMPRODUCT((M18:S18&gt;=$N$7)*(M18:S18 &lt;= $N$8)*(TEXT(M18:S18,"yyyy-mm")=V19)*(M19:S19 = "▲")))</f>
        <v>0</v>
      </c>
      <c r="Y19" s="56" cm="1">
        <f t="array" ref="Y19">IF(V19=V18,0,SUMPRODUCT((M18:S18&gt;=$N$7)*(M18:S18 &lt;= $N$8)*(TEXT(M18:S18,"yyyy-mm")=V19)*(M19:S19 = "★")))</f>
        <v>0</v>
      </c>
      <c r="Z19" s="30"/>
      <c r="AA19" s="37" t="str">
        <f t="shared" ref="AA19" si="14">IF(AK19&gt;=0.285,"OK","NG")</f>
        <v>NG</v>
      </c>
      <c r="AB19" s="95"/>
      <c r="AC19" s="14"/>
      <c r="AD19" s="14"/>
      <c r="AE19" s="14"/>
      <c r="AF19" s="14"/>
      <c r="AG19" s="14"/>
      <c r="AH19" s="15"/>
      <c r="AI19" s="16"/>
      <c r="AJ19" s="30">
        <f t="shared" ref="AJ19" si="15">COUNTIF(AC19:AI19,"●")</f>
        <v>0</v>
      </c>
      <c r="AK19" s="64">
        <f t="shared" ref="AK19" si="16">IF(COUNTA(AC19:AI19)=0,-1,IF(OR(COUNTIF(AC19:AI19,"▲")&gt;6,AND(AC18&lt;$N$8,$N$8&lt;AI18)),0.285,IF(AJ18+AJ19=0,0,AJ19/(AJ19+AJ18))))</f>
        <v>-1</v>
      </c>
      <c r="AL19" s="10" t="str">
        <f>TEXT(AI18,"YYYY-MM")</f>
        <v>2025-09</v>
      </c>
      <c r="AM19" s="56" cm="1">
        <f t="array" ref="AM19">IF(AL19=AL18,0,SUMPRODUCT((AC18:AI18&gt;=$N$7)*(AC18:AI18 &lt;= $N$8)*(TEXT(AC18:AI18,"yyyy-mm")=AL19)*(AC19:AI19 = "●")))</f>
        <v>0</v>
      </c>
      <c r="AN19" s="56" cm="1">
        <f t="array" ref="AN19">IF(AL19=AL18,0,SUMPRODUCT((AC18:AI18&gt;=$N$7)*(AC18:AI18 &lt;= $N$8)*(TEXT(AC18:AI18,"yyyy-mm")=AL19)*(AC19:AI19 = "▲")))</f>
        <v>0</v>
      </c>
      <c r="AO19" s="56" cm="1">
        <f t="array" ref="AO19">IF(AL19=AL18,0,SUMPRODUCT((AC18:AI18&gt;=$N$7)*(AC18:AI18 &lt;= $N$8)*(TEXT(AC18:AI18,"yyyy-mm")=AL19)*(AC19:AI19 = "★")))</f>
        <v>0</v>
      </c>
      <c r="AP19" s="30"/>
      <c r="AQ19" s="30"/>
    </row>
    <row r="20" spans="1:43">
      <c r="A20" s="5">
        <v>4</v>
      </c>
      <c r="B20" s="5">
        <v>12</v>
      </c>
      <c r="C20" s="18">
        <f t="shared" si="0"/>
        <v>46113</v>
      </c>
      <c r="D20" s="18">
        <f t="shared" si="2"/>
        <v>46142</v>
      </c>
      <c r="E20" s="5" t="str">
        <f t="shared" si="1"/>
        <v>2026-04</v>
      </c>
      <c r="F20" s="63">
        <f ca="1">SUMIF($AL$55:$AM$96,E20,$AM$55:$AM$96)+SUMIF($V$55:$W$96,E20,$W$55:$W$96)</f>
        <v>0</v>
      </c>
      <c r="G20" s="63">
        <f ca="1">SUMIF($AL$55:$AN$96,E20,$AN$55:$AN$96)+SUMIF($V$55:$X$96,E20,$X$55:$X$96)</f>
        <v>0</v>
      </c>
      <c r="H20" s="63">
        <f ca="1">SUMIF($AL$55:$AO$96,E20,$AO$55:$AO$96)+SUMIF($V$55:$Y$96,E20,$Y$55:$Y$96)</f>
        <v>0</v>
      </c>
      <c r="I20" s="66" t="e">
        <f ca="1">IF(D20=D19,-1,F20/(F20+H20))</f>
        <v>#DIV/0!</v>
      </c>
      <c r="J20" s="10"/>
      <c r="K20" s="37"/>
      <c r="L20" s="94">
        <v>3</v>
      </c>
      <c r="M20" s="11">
        <f>S18+1</f>
        <v>45803</v>
      </c>
      <c r="N20" s="11">
        <f>M20+1</f>
        <v>45804</v>
      </c>
      <c r="O20" s="11">
        <f t="shared" ref="O20:Q48" si="17">N20+1</f>
        <v>45805</v>
      </c>
      <c r="P20" s="11">
        <f t="shared" si="17"/>
        <v>45806</v>
      </c>
      <c r="Q20" s="11">
        <f t="shared" si="17"/>
        <v>45807</v>
      </c>
      <c r="R20" s="12">
        <f>Q20+1</f>
        <v>45808</v>
      </c>
      <c r="S20" s="13">
        <f>R20+1</f>
        <v>45809</v>
      </c>
      <c r="T20" s="30">
        <f t="shared" ref="T20" si="18">COUNTIF(M21:S21,"★")</f>
        <v>0</v>
      </c>
      <c r="U20" s="30"/>
      <c r="V20" s="10" t="str">
        <f>TEXT(M20,"YYYY-MM")</f>
        <v>2025-05</v>
      </c>
      <c r="W20" s="56" cm="1">
        <f t="array" ref="W20">SUMPRODUCT((M20:S20&gt;=$N$7)*(M20:S20 &lt;= $N$8)*(TEXT(M20:S20,"yyyy-mm")=V20)*(M21:S21 = "●"))</f>
        <v>0</v>
      </c>
      <c r="X20" s="56" cm="1">
        <f t="array" ref="X20">SUMPRODUCT((R20:S20&gt;=$N$7)*(R20:S20 &lt;= $N$8)*(TEXT(R20:S20,"yyyy-mm")=V20)*(R21:S21 = "▲"))</f>
        <v>0</v>
      </c>
      <c r="Y20" s="56" cm="1">
        <f t="array" ref="Y20">SUMPRODUCT((M20:S20&gt;=$N$7)*(M20:S20 &lt;= $N$8)*(TEXT(M20:S20,"yyyy-mm")=V20)*(M21:S21 = "★"))</f>
        <v>0</v>
      </c>
      <c r="Z20" s="30"/>
      <c r="AA20" s="37"/>
      <c r="AB20" s="94">
        <v>19</v>
      </c>
      <c r="AC20" s="11">
        <f>AI18+1</f>
        <v>45915</v>
      </c>
      <c r="AD20" s="11">
        <f t="shared" ref="AD20:AI20" si="19">AC20+1</f>
        <v>45916</v>
      </c>
      <c r="AE20" s="11">
        <f t="shared" si="19"/>
        <v>45917</v>
      </c>
      <c r="AF20" s="11">
        <f t="shared" si="19"/>
        <v>45918</v>
      </c>
      <c r="AG20" s="11">
        <f t="shared" si="19"/>
        <v>45919</v>
      </c>
      <c r="AH20" s="12">
        <f t="shared" si="19"/>
        <v>45920</v>
      </c>
      <c r="AI20" s="13">
        <f t="shared" si="19"/>
        <v>45921</v>
      </c>
      <c r="AJ20" s="30">
        <f t="shared" ref="AJ20" si="20">COUNTIF(AC21:AI21,"★")</f>
        <v>0</v>
      </c>
      <c r="AK20" s="30"/>
      <c r="AL20" s="10" t="str">
        <f>TEXT(AC20,"YYYY-MM")</f>
        <v>2025-09</v>
      </c>
      <c r="AM20" s="56" cm="1">
        <f t="array" ref="AM20">SUMPRODUCT((AC20:AI20&gt;=$N$7)*(AC20:AI20 &lt;= $N$8)*(TEXT(AC20:AI20,"yyyy-mm")=AL20)*(AC21:AI21 = "●"))</f>
        <v>0</v>
      </c>
      <c r="AN20" s="56" cm="1">
        <f t="array" ref="AN20">SUMPRODUCT((AH20:AI20&gt;=$N$7)*(AH20:AI20 &lt;= $N$8)*(TEXT(AH20:AI20,"yyyy-mm")=AL20)*(AH21:AI21 = "▲"))</f>
        <v>0</v>
      </c>
      <c r="AO20" s="56" cm="1">
        <f t="array" ref="AO20">SUMPRODUCT((AC20:AI20&gt;=$N$7)*(AC20:AI20 &lt;= $N$8)*(TEXT(AC20:AI20,"yyyy-mm")=AL20)*(AC21:AI21 = "★"))</f>
        <v>0</v>
      </c>
      <c r="AP20" s="30"/>
      <c r="AQ20" s="30"/>
    </row>
    <row r="21" spans="1:43" ht="20.25" thickBot="1">
      <c r="A21" s="5">
        <v>5</v>
      </c>
      <c r="B21" s="5">
        <v>13</v>
      </c>
      <c r="C21" s="18">
        <f t="shared" si="0"/>
        <v>46143</v>
      </c>
      <c r="D21" s="18">
        <f t="shared" si="2"/>
        <v>46173</v>
      </c>
      <c r="E21" s="5" t="str">
        <f t="shared" si="1"/>
        <v>2026-05</v>
      </c>
      <c r="F21" s="63">
        <f ca="1">SUMIF($AL$55:$AM$96,E21,$AM$55:$AM$96)+SUMIF($V$55:$W$96,E21,$W$55:$W$96)</f>
        <v>0</v>
      </c>
      <c r="G21" s="63">
        <f ca="1">SUMIF($AL$55:$AN$96,E21,$AN$55:$AN$96)+SUMIF($V$55:$X$96,E21,$X$55:$X$96)</f>
        <v>0</v>
      </c>
      <c r="H21" s="63">
        <f ca="1">SUMIF($AL$55:$AO$96,E21,$AO$55:$AO$96)+SUMIF($V$55:$Y$96,E21,$Y$55:$Y$96)</f>
        <v>0</v>
      </c>
      <c r="I21" s="66" t="e">
        <f ca="1">IF(D21=D20,-1,F21/(F21+H21))</f>
        <v>#DIV/0!</v>
      </c>
      <c r="J21" s="10"/>
      <c r="K21" s="37" t="str">
        <f t="shared" ref="K21" si="21">IF(U21&gt;=0.285,"OK","NG")</f>
        <v>NG</v>
      </c>
      <c r="L21" s="95"/>
      <c r="M21" s="14"/>
      <c r="N21" s="14"/>
      <c r="O21" s="14"/>
      <c r="P21" s="14"/>
      <c r="Q21" s="14"/>
      <c r="R21" s="15"/>
      <c r="S21" s="16"/>
      <c r="T21" s="30">
        <f t="shared" ref="T21" si="22">COUNTIF(M21:S21,"●")</f>
        <v>0</v>
      </c>
      <c r="U21" s="64">
        <f t="shared" ref="U21" si="23">IF(COUNTA(M21:S21)=0,-1,IF(OR(COUNTIF(M21:S21,"▲")&gt;6,AND(M20&lt;$N$8,$N$8&lt;S20)),0.285,IF(T20+T21=0,0,T21/(T21+T20))))</f>
        <v>-1</v>
      </c>
      <c r="V21" s="10" t="str">
        <f>TEXT(S20,"YYYY-MM")</f>
        <v>2025-06</v>
      </c>
      <c r="W21" s="56" cm="1">
        <f t="array" ref="W21">IF(V21=V20,0,SUMPRODUCT((M20:S20&gt;=$N$7)*(M20:S20 &lt;= $N$8)*(TEXT(M20:S20,"yyyy-mm")=V21)*(M21:S21 = "●")))</f>
        <v>0</v>
      </c>
      <c r="X21" s="56" cm="1">
        <f t="array" ref="X21">IF(V21=V20,0,SUMPRODUCT((M20:S20&gt;=$N$7)*(M20:S20 &lt;= $N$8)*(TEXT(M20:S20,"yyyy-mm")=V21)*(M21:S21 = "▲")))</f>
        <v>0</v>
      </c>
      <c r="Y21" s="56" cm="1">
        <f t="array" ref="Y21">IF(V21=V20,0,SUMPRODUCT((M20:S20&gt;=$N$7)*(M20:S20 &lt;= $N$8)*(TEXT(M20:S20,"yyyy-mm")=V21)*(M21:S21 = "★")))</f>
        <v>0</v>
      </c>
      <c r="Z21" s="30"/>
      <c r="AA21" s="37" t="str">
        <f t="shared" ref="AA21" si="24">IF(AK21&gt;=0.285,"OK","NG")</f>
        <v>NG</v>
      </c>
      <c r="AB21" s="95"/>
      <c r="AC21" s="14"/>
      <c r="AD21" s="14"/>
      <c r="AE21" s="14"/>
      <c r="AF21" s="14"/>
      <c r="AG21" s="14"/>
      <c r="AH21" s="15"/>
      <c r="AI21" s="16"/>
      <c r="AJ21" s="30">
        <f t="shared" ref="AJ21" si="25">COUNTIF(AC21:AI21,"●")</f>
        <v>0</v>
      </c>
      <c r="AK21" s="64">
        <f t="shared" ref="AK21" si="26">IF(COUNTA(AC21:AI21)=0,-1,IF(OR(COUNTIF(AC21:AI21,"▲")&gt;6,AND(AC20&lt;$N$8,$N$8&lt;AI20)),0.285,IF(AJ20+AJ21=0,0,AJ21/(AJ21+AJ20))))</f>
        <v>-1</v>
      </c>
      <c r="AL21" s="10" t="str">
        <f>TEXT(AI20,"YYYY-MM")</f>
        <v>2025-09</v>
      </c>
      <c r="AM21" s="56" cm="1">
        <f t="array" ref="AM21">IF(AL21=AL20,0,SUMPRODUCT((AC20:AI20&gt;=$N$7)*(AC20:AI20 &lt;= $N$8)*(TEXT(AC20:AI20,"yyyy-mm")=AL21)*(AC21:AI21 = "●")))</f>
        <v>0</v>
      </c>
      <c r="AN21" s="56" cm="1">
        <f t="array" ref="AN21">IF(AL21=AL20,0,SUMPRODUCT((AC20:AI20&gt;=$N$7)*(AC20:AI20 &lt;= $N$8)*(TEXT(AC20:AI20,"yyyy-mm")=AL21)*(AC21:AI21 = "▲")))</f>
        <v>0</v>
      </c>
      <c r="AO21" s="56" cm="1">
        <f t="array" ref="AO21">IF(AL21=AL20,0,SUMPRODUCT((AC20:AI20&gt;=$N$7)*(AC20:AI20 &lt;= $N$8)*(TEXT(AC20:AI20,"yyyy-mm")=AL21)*(AC21:AI21 = "★")))</f>
        <v>0</v>
      </c>
      <c r="AP21" s="30"/>
      <c r="AQ21" s="30"/>
    </row>
    <row r="22" spans="1:43">
      <c r="A22" s="5">
        <v>1</v>
      </c>
      <c r="B22" s="5">
        <v>14</v>
      </c>
      <c r="C22" s="18">
        <f t="shared" si="0"/>
        <v>46174</v>
      </c>
      <c r="D22" s="18">
        <f t="shared" si="2"/>
        <v>46203</v>
      </c>
      <c r="E22" s="5" t="str">
        <f t="shared" si="1"/>
        <v>2026-06</v>
      </c>
      <c r="F22" s="63">
        <f ca="1">SUMIF($V$55:$W$96,E22,$W$55:$W$96)+SUMIF($AL$55:$AM$96,E22,$AM$55:$AM$96)</f>
        <v>0</v>
      </c>
      <c r="G22" s="63">
        <f ca="1">SUMIF($V$55:$X$96,E22,$X$55:$X$96)+SUMIF($AL$55:$AN$96,E22,$AN$55:$AN$96)</f>
        <v>0</v>
      </c>
      <c r="H22" s="63">
        <f ca="1">SUMIF($V$55:$Y$96,E22,$Y$55:$Y$96)+SUMIF($AL$55:$AO$96,E22,$AO$55:$AO$96)</f>
        <v>0</v>
      </c>
      <c r="I22" s="66" t="e">
        <f ca="1">IF(D22=D21,-1,F22/(F22+H22))</f>
        <v>#DIV/0!</v>
      </c>
      <c r="J22" s="10"/>
      <c r="K22" s="37"/>
      <c r="L22" s="94">
        <v>4</v>
      </c>
      <c r="M22" s="11">
        <f>S20+1</f>
        <v>45810</v>
      </c>
      <c r="N22" s="11">
        <f>M22+1</f>
        <v>45811</v>
      </c>
      <c r="O22" s="11">
        <f t="shared" ref="O22:Q50" si="27">N22+1</f>
        <v>45812</v>
      </c>
      <c r="P22" s="11">
        <f t="shared" si="27"/>
        <v>45813</v>
      </c>
      <c r="Q22" s="11">
        <f t="shared" si="27"/>
        <v>45814</v>
      </c>
      <c r="R22" s="12">
        <f>Q22+1</f>
        <v>45815</v>
      </c>
      <c r="S22" s="13">
        <f>R22+1</f>
        <v>45816</v>
      </c>
      <c r="T22" s="30">
        <f t="shared" ref="T22" si="28">COUNTIF(M23:S23,"★")</f>
        <v>0</v>
      </c>
      <c r="U22" s="30"/>
      <c r="V22" s="10" t="str">
        <f>TEXT(M22,"YYYY-MM")</f>
        <v>2025-06</v>
      </c>
      <c r="W22" s="56" cm="1">
        <f t="array" ref="W22">SUMPRODUCT((M22:S22&gt;=$N$7)*(M22:S22 &lt;= $N$8)*(TEXT(M22:S22,"yyyy-mm")=V22)*(M23:S23 = "●"))</f>
        <v>0</v>
      </c>
      <c r="X22" s="56" cm="1">
        <f t="array" ref="X22">SUMPRODUCT((R22:S22&gt;=$N$7)*(R22:S22 &lt;= $N$8)*(TEXT(R22:S22,"yyyy-mm")=V22)*(R23:S23 = "▲"))</f>
        <v>0</v>
      </c>
      <c r="Y22" s="56" cm="1">
        <f t="array" ref="Y22">SUMPRODUCT((M22:S22&gt;=$N$7)*(M22:S22 &lt;= $N$8)*(TEXT(M22:S22,"yyyy-mm")=V22)*(M23:S23 = "★"))</f>
        <v>0</v>
      </c>
      <c r="Z22" s="30"/>
      <c r="AA22" s="37"/>
      <c r="AB22" s="94">
        <v>20</v>
      </c>
      <c r="AC22" s="11">
        <f>AI20+1</f>
        <v>45922</v>
      </c>
      <c r="AD22" s="11">
        <f t="shared" ref="AD22:AI22" si="29">AC22+1</f>
        <v>45923</v>
      </c>
      <c r="AE22" s="11">
        <f t="shared" si="29"/>
        <v>45924</v>
      </c>
      <c r="AF22" s="11">
        <f t="shared" si="29"/>
        <v>45925</v>
      </c>
      <c r="AG22" s="11">
        <f t="shared" si="29"/>
        <v>45926</v>
      </c>
      <c r="AH22" s="12">
        <f t="shared" si="29"/>
        <v>45927</v>
      </c>
      <c r="AI22" s="13">
        <f t="shared" si="29"/>
        <v>45928</v>
      </c>
      <c r="AJ22" s="30">
        <f t="shared" ref="AJ22" si="30">COUNTIF(AC23:AI23,"★")</f>
        <v>0</v>
      </c>
      <c r="AK22" s="30"/>
      <c r="AL22" s="10" t="str">
        <f>TEXT(AC22,"YYYY-MM")</f>
        <v>2025-09</v>
      </c>
      <c r="AM22" s="56" cm="1">
        <f t="array" ref="AM22">SUMPRODUCT((AC22:AI22&gt;=$N$7)*(AC22:AI22 &lt;= $N$8)*(TEXT(AC22:AI22,"yyyy-mm")=AL22)*(AC23:AI23 = "●"))</f>
        <v>0</v>
      </c>
      <c r="AN22" s="56" cm="1">
        <f t="array" ref="AN22">SUMPRODUCT((AH22:AI22&gt;=$N$7)*(AH22:AI22 &lt;= $N$8)*(TEXT(AH22:AI22,"yyyy-mm")=AL22)*(AH23:AI23 = "▲"))</f>
        <v>0</v>
      </c>
      <c r="AO22" s="56" cm="1">
        <f t="array" ref="AO22">SUMPRODUCT((AC22:AI22&gt;=$N$7)*(AC22:AI22 &lt;= $N$8)*(TEXT(AC22:AI22,"yyyy-mm")=AL22)*(AC23:AI23 = "★"))</f>
        <v>0</v>
      </c>
      <c r="AP22" s="30"/>
      <c r="AQ22" s="30"/>
    </row>
    <row r="23" spans="1:43" ht="20.25" thickBot="1">
      <c r="A23" s="5">
        <v>2</v>
      </c>
      <c r="B23" s="5">
        <v>15</v>
      </c>
      <c r="C23" s="18">
        <f t="shared" si="0"/>
        <v>46204</v>
      </c>
      <c r="D23" s="18">
        <f t="shared" si="2"/>
        <v>46231</v>
      </c>
      <c r="E23" s="5" t="str">
        <f t="shared" si="1"/>
        <v>2026-07</v>
      </c>
      <c r="F23" s="63">
        <f ca="1">SUMIF($AL$55:$AM$96,E23,$AM$55:$AM$96)</f>
        <v>0</v>
      </c>
      <c r="G23" s="63">
        <f ca="1">SUMIF($AL$55:$AN$96,E23,$AN$55:$AN$96)</f>
        <v>0</v>
      </c>
      <c r="H23" s="63">
        <f ca="1">SUMIF($AL$55:$AO$96,E23,$AO$55:$AO$96)</f>
        <v>0</v>
      </c>
      <c r="I23" s="66" t="e">
        <f ca="1">IF(D23=D22,-1,F23/(F23+H23))</f>
        <v>#DIV/0!</v>
      </c>
      <c r="J23" s="10"/>
      <c r="K23" s="37" t="str">
        <f t="shared" ref="K23" si="31">IF(U23&gt;=0.285,"OK","NG")</f>
        <v>NG</v>
      </c>
      <c r="L23" s="95"/>
      <c r="M23" s="14"/>
      <c r="N23" s="14"/>
      <c r="O23" s="14"/>
      <c r="P23" s="14"/>
      <c r="Q23" s="14"/>
      <c r="R23" s="15"/>
      <c r="S23" s="16"/>
      <c r="T23" s="30">
        <f t="shared" ref="T23" si="32">COUNTIF(M23:S23,"●")</f>
        <v>0</v>
      </c>
      <c r="U23" s="64">
        <f t="shared" ref="U23" si="33">IF(COUNTA(M23:S23)=0,-1,IF(OR(COUNTIF(M23:S23,"▲")&gt;6,AND(M22&lt;$N$8,$N$8&lt;S22)),0.285,IF(T22+T23=0,0,T23/(T23+T22))))</f>
        <v>-1</v>
      </c>
      <c r="V23" s="10" t="str">
        <f>TEXT(S22,"YYYY-MM")</f>
        <v>2025-06</v>
      </c>
      <c r="W23" s="56" cm="1">
        <f t="array" ref="W23">IF(V23=V22,0,SUMPRODUCT((M22:S22&gt;=$N$7)*(M22:S22 &lt;= $N$8)*(TEXT(M22:S22,"yyyy-mm")=V23)*(M23:S23 = "●")))</f>
        <v>0</v>
      </c>
      <c r="X23" s="56" cm="1">
        <f t="array" ref="X23">IF(V23=V22,0,SUMPRODUCT((M22:S22&gt;=$N$7)*(M22:S22 &lt;= $N$8)*(TEXT(M22:S22,"yyyy-mm")=V23)*(M23:S23 = "▲")))</f>
        <v>0</v>
      </c>
      <c r="Y23" s="56" cm="1">
        <f t="array" ref="Y23">IF(V23=V22,0,SUMPRODUCT((M22:S22&gt;=$N$7)*(M22:S22 &lt;= $N$8)*(TEXT(M22:S22,"yyyy-mm")=V23)*(M23:S23 = "★")))</f>
        <v>0</v>
      </c>
      <c r="Z23" s="30"/>
      <c r="AA23" s="37" t="str">
        <f t="shared" ref="AA23" si="34">IF(AK23&gt;=0.285,"OK","NG")</f>
        <v>NG</v>
      </c>
      <c r="AB23" s="95"/>
      <c r="AC23" s="14"/>
      <c r="AD23" s="14"/>
      <c r="AE23" s="14"/>
      <c r="AF23" s="14"/>
      <c r="AG23" s="14"/>
      <c r="AH23" s="15"/>
      <c r="AI23" s="16"/>
      <c r="AJ23" s="30">
        <f t="shared" ref="AJ23" si="35">COUNTIF(AC23:AI23,"●")</f>
        <v>0</v>
      </c>
      <c r="AK23" s="64">
        <f t="shared" ref="AK23" si="36">IF(COUNTA(AC23:AI23)=0,-1,IF(OR(COUNTIF(AC23:AI23,"▲")&gt;6,AND(AC22&lt;$N$8,$N$8&lt;AI22)),0.285,IF(AJ22+AJ23=0,0,AJ23/(AJ23+AJ22))))</f>
        <v>-1</v>
      </c>
      <c r="AL23" s="10" t="str">
        <f>TEXT(AI22,"YYYY-MM")</f>
        <v>2025-09</v>
      </c>
      <c r="AM23" s="56" cm="1">
        <f t="array" ref="AM23">IF(AL23=AL22,0,SUMPRODUCT((AC22:AI22&gt;=$N$7)*(AC22:AI22 &lt;= $N$8)*(TEXT(AC22:AI22,"yyyy-mm")=AL23)*(AC23:AI23 = "●")))</f>
        <v>0</v>
      </c>
      <c r="AN23" s="56" cm="1">
        <f t="array" ref="AN23">IF(AL23=AL22,0,SUMPRODUCT((AC22:AI22&gt;=$N$7)*(AC22:AI22 &lt;= $N$8)*(TEXT(AC22:AI22,"yyyy-mm")=AL23)*(AC23:AI23 = "▲")))</f>
        <v>0</v>
      </c>
      <c r="AO23" s="56" cm="1">
        <f t="array" ref="AO23">IF(AL23=AL22,0,SUMPRODUCT((AC22:AI22&gt;=$N$7)*(AC22:AI22 &lt;= $N$8)*(TEXT(AC22:AI22,"yyyy-mm")=AL23)*(AC23:AI23 = "★")))</f>
        <v>0</v>
      </c>
      <c r="AP23" s="30"/>
      <c r="AQ23" s="30"/>
    </row>
    <row r="24" spans="1:43">
      <c r="A24" s="5">
        <v>3</v>
      </c>
      <c r="B24" s="5">
        <v>16</v>
      </c>
      <c r="C24" s="18">
        <f t="shared" si="0"/>
        <v>46235</v>
      </c>
      <c r="D24" s="18">
        <f t="shared" si="2"/>
        <v>46231</v>
      </c>
      <c r="E24" s="5" t="str">
        <f t="shared" si="1"/>
        <v>2026-08</v>
      </c>
      <c r="F24" s="63">
        <f ca="1">SUMIF($AL$55:$AM$96,E24,$AM$55:$AM$96)</f>
        <v>0</v>
      </c>
      <c r="G24" s="63">
        <f ca="1">SUMIF($AL$55:$AN$96,E24,$AN$55:$AN$96)</f>
        <v>0</v>
      </c>
      <c r="H24" s="63">
        <f ca="1">SUMIF($AL$55:$AO$96,E24,$AO$55:$AO$96)</f>
        <v>0</v>
      </c>
      <c r="I24" s="66">
        <f>IF(D24=D23,-1,F24/(F24+H24))</f>
        <v>-1</v>
      </c>
      <c r="J24" s="10"/>
      <c r="K24" s="37"/>
      <c r="L24" s="94">
        <v>5</v>
      </c>
      <c r="M24" s="11">
        <f>S22+1</f>
        <v>45817</v>
      </c>
      <c r="N24" s="11">
        <f>M24+1</f>
        <v>45818</v>
      </c>
      <c r="O24" s="11">
        <f t="shared" ref="O24:Q52" si="37">N24+1</f>
        <v>45819</v>
      </c>
      <c r="P24" s="11">
        <f t="shared" si="37"/>
        <v>45820</v>
      </c>
      <c r="Q24" s="11">
        <f t="shared" si="37"/>
        <v>45821</v>
      </c>
      <c r="R24" s="12">
        <f>Q24+1</f>
        <v>45822</v>
      </c>
      <c r="S24" s="13">
        <f>R24+1</f>
        <v>45823</v>
      </c>
      <c r="T24" s="30">
        <f t="shared" ref="T24" si="38">COUNTIF(M25:S25,"★")</f>
        <v>0</v>
      </c>
      <c r="U24" s="30"/>
      <c r="V24" s="10" t="str">
        <f>TEXT(M24,"YYYY-MM")</f>
        <v>2025-06</v>
      </c>
      <c r="W24" s="56" cm="1">
        <f t="array" ref="W24">SUMPRODUCT((M24:S24&gt;=$N$7)*(M24:S24 &lt;= $N$8)*(TEXT(M24:S24,"yyyy-mm")=V24)*(M25:S25 = "●"))</f>
        <v>0</v>
      </c>
      <c r="X24" s="56" cm="1">
        <f t="array" ref="X24">SUMPRODUCT((R24:S24&gt;=$N$7)*(R24:S24 &lt;= $N$8)*(TEXT(R24:S24,"yyyy-mm")=V24)*(R25:S25 = "▲"))</f>
        <v>0</v>
      </c>
      <c r="Y24" s="56" cm="1">
        <f t="array" ref="Y24">SUMPRODUCT((M24:S24&gt;=$N$7)*(M24:S24 &lt;= $N$8)*(TEXT(M24:S24,"yyyy-mm")=V24)*(M25:S25 = "★"))</f>
        <v>0</v>
      </c>
      <c r="Z24" s="30"/>
      <c r="AA24" s="37"/>
      <c r="AB24" s="94">
        <v>21</v>
      </c>
      <c r="AC24" s="11">
        <f>AI22+1</f>
        <v>45929</v>
      </c>
      <c r="AD24" s="11">
        <f t="shared" ref="AD24:AI24" si="39">AC24+1</f>
        <v>45930</v>
      </c>
      <c r="AE24" s="11">
        <f t="shared" si="39"/>
        <v>45931</v>
      </c>
      <c r="AF24" s="11">
        <f t="shared" si="39"/>
        <v>45932</v>
      </c>
      <c r="AG24" s="11">
        <f t="shared" si="39"/>
        <v>45933</v>
      </c>
      <c r="AH24" s="12">
        <f t="shared" si="39"/>
        <v>45934</v>
      </c>
      <c r="AI24" s="13">
        <f t="shared" si="39"/>
        <v>45935</v>
      </c>
      <c r="AJ24" s="30">
        <f t="shared" ref="AJ24" si="40">COUNTIF(AC25:AI25,"★")</f>
        <v>0</v>
      </c>
      <c r="AK24" s="30"/>
      <c r="AL24" s="10" t="str">
        <f>TEXT(AC24,"YYYY-MM")</f>
        <v>2025-09</v>
      </c>
      <c r="AM24" s="56" cm="1">
        <f t="array" ref="AM24">SUMPRODUCT((AC24:AI24&gt;=$N$7)*(AC24:AI24 &lt;= $N$8)*(TEXT(AC24:AI24,"yyyy-mm")=AL24)*(AC25:AI25 = "●"))</f>
        <v>0</v>
      </c>
      <c r="AN24" s="56" cm="1">
        <f t="array" ref="AN24">SUMPRODUCT((AH24:AI24&gt;=$N$7)*(AH24:AI24 &lt;= $N$8)*(TEXT(AH24:AI24,"yyyy-mm")=AL24)*(AH25:AI25 = "▲"))</f>
        <v>0</v>
      </c>
      <c r="AO24" s="56" cm="1">
        <f t="array" ref="AO24">SUMPRODUCT((AC24:AI24&gt;=$N$7)*(AC24:AI24 &lt;= $N$8)*(TEXT(AC24:AI24,"yyyy-mm")=AL24)*(AC25:AI25 = "★"))</f>
        <v>0</v>
      </c>
      <c r="AP24" s="30"/>
      <c r="AQ24" s="30"/>
    </row>
    <row r="25" spans="1:43" ht="20.25" thickBot="1">
      <c r="A25" s="5">
        <v>4</v>
      </c>
      <c r="B25" s="5">
        <v>17</v>
      </c>
      <c r="C25" s="18">
        <f t="shared" si="0"/>
        <v>46266</v>
      </c>
      <c r="D25" s="18">
        <f t="shared" si="2"/>
        <v>46231</v>
      </c>
      <c r="E25" s="5" t="str">
        <f t="shared" si="1"/>
        <v>2026-09</v>
      </c>
      <c r="F25" s="63">
        <f ca="1">SUMIF($V$105:$W$146,E25,$W$105:$W$146)+SUMIF($AL$55:$AM$96,E25,$AM$55:$AM$96)</f>
        <v>0</v>
      </c>
      <c r="G25" s="63">
        <f ca="1">SUMIF($V$105:$X$146,E25,$X$105:$X$146)+SUMIF($AL$55:$AN$96,E25,$AN$55:$AN$96)</f>
        <v>0</v>
      </c>
      <c r="H25" s="63">
        <f ca="1">SUMIF($V$105:$Y$146,E25,$Y$105:$Y$146)+SUMIF($AL$55:$AO$96,E25,$AO$55:$AO$96)</f>
        <v>0</v>
      </c>
      <c r="I25" s="66">
        <f>IF(D25=D24,-1,F25/(F25+H25))</f>
        <v>-1</v>
      </c>
      <c r="J25" s="10"/>
      <c r="K25" s="37" t="str">
        <f t="shared" ref="K25" si="41">IF(U25&gt;=0.285,"OK","NG")</f>
        <v>NG</v>
      </c>
      <c r="L25" s="95"/>
      <c r="M25" s="14"/>
      <c r="N25" s="14"/>
      <c r="O25" s="14"/>
      <c r="P25" s="14"/>
      <c r="Q25" s="14"/>
      <c r="R25" s="15"/>
      <c r="S25" s="16"/>
      <c r="T25" s="30">
        <f t="shared" ref="T25" si="42">COUNTIF(M25:S25,"●")</f>
        <v>0</v>
      </c>
      <c r="U25" s="64">
        <f t="shared" ref="U25" si="43">IF(COUNTA(M25:S25)=0,-1,IF(OR(COUNTIF(M25:S25,"▲")&gt;6,AND(M24&lt;$N$8,$N$8&lt;S24)),0.285,IF(T24+T25=0,0,T25/(T25+T24))))</f>
        <v>-1</v>
      </c>
      <c r="V25" s="10" t="str">
        <f>TEXT(S24,"YYYY-MM")</f>
        <v>2025-06</v>
      </c>
      <c r="W25" s="56" cm="1">
        <f t="array" ref="W25">IF(V25=V24,0,SUMPRODUCT((M24:S24&gt;=$N$7)*(M24:S24 &lt;= $N$8)*(TEXT(M24:S24,"yyyy-mm")=V25)*(M25:S25 = "●")))</f>
        <v>0</v>
      </c>
      <c r="X25" s="56" cm="1">
        <f t="array" ref="X25">IF(V25=V24,0,SUMPRODUCT((M24:S24&gt;=$N$7)*(M24:S24 &lt;= $N$8)*(TEXT(M24:S24,"yyyy-mm")=V25)*(M25:S25 = "▲")))</f>
        <v>0</v>
      </c>
      <c r="Y25" s="56" cm="1">
        <f t="array" ref="Y25">IF(V25=V24,0,SUMPRODUCT((M24:S24&gt;=$N$7)*(M24:S24 &lt;= $N$8)*(TEXT(M24:S24,"yyyy-mm")=V25)*(M25:S25 = "★")))</f>
        <v>0</v>
      </c>
      <c r="Z25" s="30"/>
      <c r="AA25" s="37" t="str">
        <f t="shared" ref="AA25" si="44">IF(AK25&gt;=0.285,"OK","NG")</f>
        <v>NG</v>
      </c>
      <c r="AB25" s="95"/>
      <c r="AC25" s="14"/>
      <c r="AD25" s="14"/>
      <c r="AE25" s="14"/>
      <c r="AF25" s="14"/>
      <c r="AG25" s="14"/>
      <c r="AH25" s="15"/>
      <c r="AI25" s="16"/>
      <c r="AJ25" s="30">
        <f t="shared" ref="AJ25" si="45">COUNTIF(AC25:AI25,"●")</f>
        <v>0</v>
      </c>
      <c r="AK25" s="64">
        <f t="shared" ref="AK25" si="46">IF(COUNTA(AC25:AI25)=0,-1,IF(OR(COUNTIF(AC25:AI25,"▲")&gt;6,AND(AC24&lt;$N$8,$N$8&lt;AI24)),0.285,IF(AJ24+AJ25=0,0,AJ25/(AJ25+AJ24))))</f>
        <v>-1</v>
      </c>
      <c r="AL25" s="10" t="str">
        <f>TEXT(AI24,"YYYY-MM")</f>
        <v>2025-10</v>
      </c>
      <c r="AM25" s="56" cm="1">
        <f t="array" ref="AM25">IF(AL25=AL24,0,SUMPRODUCT((AC24:AI24&gt;=$N$7)*(AC24:AI24 &lt;= $N$8)*(TEXT(AC24:AI24,"yyyy-mm")=AL25)*(AC25:AI25 = "●")))</f>
        <v>0</v>
      </c>
      <c r="AN25" s="56" cm="1">
        <f t="array" ref="AN25">IF(AL25=AL24,0,SUMPRODUCT((AC24:AI24&gt;=$N$7)*(AC24:AI24 &lt;= $N$8)*(TEXT(AC24:AI24,"yyyy-mm")=AL25)*(AC25:AI25 = "▲")))</f>
        <v>0</v>
      </c>
      <c r="AO25" s="56" cm="1">
        <f t="array" ref="AO25">IF(AL25=AL24,0,SUMPRODUCT((AC24:AI24&gt;=$N$7)*(AC24:AI24 &lt;= $N$8)*(TEXT(AC24:AI24,"yyyy-mm")=AL25)*(AC25:AI25 = "★")))</f>
        <v>0</v>
      </c>
      <c r="AP25" s="30"/>
      <c r="AQ25" s="30"/>
    </row>
    <row r="26" spans="1:43">
      <c r="A26" s="5">
        <v>5</v>
      </c>
      <c r="B26" s="5">
        <v>18</v>
      </c>
      <c r="C26" s="18">
        <f t="shared" si="0"/>
        <v>46296</v>
      </c>
      <c r="D26" s="18">
        <f t="shared" si="2"/>
        <v>46231</v>
      </c>
      <c r="E26" s="5" t="str">
        <f t="shared" si="1"/>
        <v>2026-10</v>
      </c>
      <c r="F26" s="63">
        <f ca="1">SUMIF($V$105:$W$146,E26,$W$105:$W$146)+SUMIF($AL$55:$AM$96,E26,$AM$55:$AM$96)</f>
        <v>0</v>
      </c>
      <c r="G26" s="63">
        <f ca="1">SUMIF($V$105:$X$146,E26,$X$105:$X$146)+SUMIF($AL$55:$AN$96,E26,$AN$55:$AN$96)</f>
        <v>0</v>
      </c>
      <c r="H26" s="63">
        <f ca="1">SUMIF($V$105:$Y$146,E26,$Y$105:$Y$146)+SUMIF($AL$55:$AO$96,E26,$AO$55:$AO$96)</f>
        <v>0</v>
      </c>
      <c r="I26" s="66">
        <f>IF(D26=D25,-1,F26/(F26+H26))</f>
        <v>-1</v>
      </c>
      <c r="J26" s="10"/>
      <c r="K26" s="37"/>
      <c r="L26" s="94">
        <v>6</v>
      </c>
      <c r="M26" s="11">
        <f>S24+1</f>
        <v>45824</v>
      </c>
      <c r="N26" s="11">
        <f>M26+1</f>
        <v>45825</v>
      </c>
      <c r="O26" s="11">
        <f t="shared" ref="O26:Q54" si="47">N26+1</f>
        <v>45826</v>
      </c>
      <c r="P26" s="11">
        <f t="shared" si="47"/>
        <v>45827</v>
      </c>
      <c r="Q26" s="11">
        <f t="shared" si="47"/>
        <v>45828</v>
      </c>
      <c r="R26" s="12">
        <f>Q26+1</f>
        <v>45829</v>
      </c>
      <c r="S26" s="13">
        <f>R26+1</f>
        <v>45830</v>
      </c>
      <c r="T26" s="30">
        <f t="shared" ref="T26" si="48">COUNTIF(M27:S27,"★")</f>
        <v>0</v>
      </c>
      <c r="U26" s="30"/>
      <c r="V26" s="10" t="str">
        <f>TEXT(M26,"YYYY-MM")</f>
        <v>2025-06</v>
      </c>
      <c r="W26" s="56" cm="1">
        <f t="array" ref="W26">SUMPRODUCT((M26:S26&gt;=$N$7)*(M26:S26 &lt;= $N$8)*(TEXT(M26:S26,"yyyy-mm")=V26)*(M27:S27 = "●"))</f>
        <v>0</v>
      </c>
      <c r="X26" s="56" cm="1">
        <f t="array" ref="X26">SUMPRODUCT((R26:S26&gt;=$N$7)*(R26:S26 &lt;= $N$8)*(TEXT(R26:S26,"yyyy-mm")=V26)*(R27:S27 = "▲"))</f>
        <v>0</v>
      </c>
      <c r="Y26" s="56" cm="1">
        <f t="array" ref="Y26">SUMPRODUCT((M26:S26&gt;=$N$7)*(M26:S26 &lt;= $N$8)*(TEXT(M26:S26,"yyyy-mm")=V26)*(M27:S27 = "★"))</f>
        <v>0</v>
      </c>
      <c r="Z26" s="30"/>
      <c r="AA26" s="37"/>
      <c r="AB26" s="94">
        <v>22</v>
      </c>
      <c r="AC26" s="11">
        <f>AI24+1</f>
        <v>45936</v>
      </c>
      <c r="AD26" s="11">
        <f t="shared" ref="AD26:AI26" si="49">AC26+1</f>
        <v>45937</v>
      </c>
      <c r="AE26" s="11">
        <f t="shared" si="49"/>
        <v>45938</v>
      </c>
      <c r="AF26" s="11">
        <f t="shared" si="49"/>
        <v>45939</v>
      </c>
      <c r="AG26" s="11">
        <f t="shared" si="49"/>
        <v>45940</v>
      </c>
      <c r="AH26" s="12">
        <f t="shared" si="49"/>
        <v>45941</v>
      </c>
      <c r="AI26" s="13">
        <f t="shared" si="49"/>
        <v>45942</v>
      </c>
      <c r="AJ26" s="30">
        <f t="shared" ref="AJ26" si="50">COUNTIF(AC27:AI27,"★")</f>
        <v>0</v>
      </c>
      <c r="AK26" s="30"/>
      <c r="AL26" s="10" t="str">
        <f>TEXT(AC26,"YYYY-MM")</f>
        <v>2025-10</v>
      </c>
      <c r="AM26" s="56" cm="1">
        <f t="array" ref="AM26">SUMPRODUCT((AC26:AI26&gt;=$N$7)*(AC26:AI26 &lt;= $N$8)*(TEXT(AC26:AI26,"yyyy-mm")=AL26)*(AC27:AI27 = "●"))</f>
        <v>0</v>
      </c>
      <c r="AN26" s="56" cm="1">
        <f t="array" ref="AN26">SUMPRODUCT((AH26:AI26&gt;=$N$7)*(AH26:AI26 &lt;= $N$8)*(TEXT(AH26:AI26,"yyyy-mm")=AL26)*(AH27:AI27 = "▲"))</f>
        <v>0</v>
      </c>
      <c r="AO26" s="56" cm="1">
        <f t="array" ref="AO26">SUMPRODUCT((AC26:AI26&gt;=$N$7)*(AC26:AI26 &lt;= $N$8)*(TEXT(AC26:AI26,"yyyy-mm")=AL26)*(AC27:AI27 = "★"))</f>
        <v>0</v>
      </c>
      <c r="AP26" s="30"/>
      <c r="AQ26" s="30"/>
    </row>
    <row r="27" spans="1:43" ht="20.25" thickBot="1">
      <c r="A27" s="5">
        <v>1</v>
      </c>
      <c r="B27" s="5">
        <v>19</v>
      </c>
      <c r="C27" s="18">
        <f t="shared" si="0"/>
        <v>46327</v>
      </c>
      <c r="D27" s="18">
        <f t="shared" si="2"/>
        <v>46231</v>
      </c>
      <c r="E27" s="5" t="str">
        <f t="shared" si="1"/>
        <v>2026-11</v>
      </c>
      <c r="F27" s="63">
        <f ca="1">SUMIF($AL$55:$AM$96,E27,$AM$55:$AM$96)+SUMIF($V$105:$W$146,E27,$W$105:$W$146)</f>
        <v>0</v>
      </c>
      <c r="G27" s="63">
        <f ca="1">SUMIF($AL$55:$AN$96,E27,$AN$55:$AN$96)+SUMIF($V$105:$X$146,E27,$X$105:$X$146)</f>
        <v>0</v>
      </c>
      <c r="H27" s="63">
        <f ca="1">SUMIF($AL$55:$AO$96,E27,$AO$55:$AO$96)+SUMIF($V$105:$Y$146,E27,$Y$105:$Y$146)</f>
        <v>0</v>
      </c>
      <c r="I27" s="66">
        <f>IF(D27=D26,-1,F27/(F27+H27))</f>
        <v>-1</v>
      </c>
      <c r="J27" s="10"/>
      <c r="K27" s="37" t="str">
        <f t="shared" ref="K27" si="51">IF(U27&gt;=0.285,"OK","NG")</f>
        <v>NG</v>
      </c>
      <c r="L27" s="95"/>
      <c r="M27" s="14"/>
      <c r="N27" s="14"/>
      <c r="O27" s="14"/>
      <c r="P27" s="14"/>
      <c r="Q27" s="14"/>
      <c r="R27" s="15"/>
      <c r="S27" s="16"/>
      <c r="T27" s="30">
        <f t="shared" ref="T27" si="52">COUNTIF(M27:S27,"●")</f>
        <v>0</v>
      </c>
      <c r="U27" s="64">
        <f t="shared" ref="U27" si="53">IF(COUNTA(M27:S27)=0,-1,IF(OR(COUNTIF(M27:S27,"▲")&gt;6,AND(M26&lt;$N$8,$N$8&lt;S26)),0.285,IF(T26+T27=0,0,T27/(T27+T26))))</f>
        <v>-1</v>
      </c>
      <c r="V27" s="10" t="str">
        <f>TEXT(S26,"YYYY-MM")</f>
        <v>2025-06</v>
      </c>
      <c r="W27" s="56" cm="1">
        <f t="array" ref="W27">IF(V27=V26,0,SUMPRODUCT((M26:S26&gt;=$N$7)*(M26:S26 &lt;= $N$8)*(TEXT(M26:S26,"yyyy-mm")=V27)*(M27:S27 = "●")))</f>
        <v>0</v>
      </c>
      <c r="X27" s="56" cm="1">
        <f t="array" ref="X27">IF(V27=V26,0,SUMPRODUCT((M26:S26&gt;=$N$7)*(M26:S26 &lt;= $N$8)*(TEXT(M26:S26,"yyyy-mm")=V27)*(M27:S27 = "▲")))</f>
        <v>0</v>
      </c>
      <c r="Y27" s="56" cm="1">
        <f t="array" ref="Y27">IF(V27=V26,0,SUMPRODUCT((M26:S26&gt;=$N$7)*(M26:S26 &lt;= $N$8)*(TEXT(M26:S26,"yyyy-mm")=V27)*(M27:S27 = "★")))</f>
        <v>0</v>
      </c>
      <c r="Z27" s="30"/>
      <c r="AA27" s="37" t="str">
        <f t="shared" ref="AA27" si="54">IF(AK27&gt;=0.285,"OK","NG")</f>
        <v>NG</v>
      </c>
      <c r="AB27" s="95"/>
      <c r="AC27" s="14"/>
      <c r="AD27" s="14"/>
      <c r="AE27" s="14"/>
      <c r="AF27" s="14"/>
      <c r="AG27" s="14"/>
      <c r="AH27" s="15"/>
      <c r="AI27" s="16"/>
      <c r="AJ27" s="30">
        <f t="shared" ref="AJ27" si="55">COUNTIF(AC27:AI27,"●")</f>
        <v>0</v>
      </c>
      <c r="AK27" s="64">
        <f t="shared" ref="AK27" si="56">IF(COUNTA(AC27:AI27)=0,-1,IF(OR(COUNTIF(AC27:AI27,"▲")&gt;6,AND(AC26&lt;$N$8,$N$8&lt;AI26)),0.285,IF(AJ26+AJ27=0,0,AJ27/(AJ27+AJ26))))</f>
        <v>-1</v>
      </c>
      <c r="AL27" s="10" t="str">
        <f>TEXT(AI26,"YYYY-MM")</f>
        <v>2025-10</v>
      </c>
      <c r="AM27" s="56" cm="1">
        <f t="array" ref="AM27">IF(AL27=AL26,0,SUMPRODUCT((AC26:AI26&gt;=$N$7)*(AC26:AI26 &lt;= $N$8)*(TEXT(AC26:AI26,"yyyy-mm")=AL27)*(AC27:AI27 = "●")))</f>
        <v>0</v>
      </c>
      <c r="AN27" s="56" cm="1">
        <f t="array" ref="AN27">IF(AL27=AL26,0,SUMPRODUCT((AC26:AI26&gt;=$N$7)*(AC26:AI26 &lt;= $N$8)*(TEXT(AC26:AI26,"yyyy-mm")=AL27)*(AC27:AI27 = "▲")))</f>
        <v>0</v>
      </c>
      <c r="AO27" s="56" cm="1">
        <f t="array" ref="AO27">IF(AL27=AL26,0,SUMPRODUCT((AC26:AI26&gt;=$N$7)*(AC26:AI26 &lt;= $N$8)*(TEXT(AC26:AI26,"yyyy-mm")=AL27)*(AC27:AI27 = "★")))</f>
        <v>0</v>
      </c>
      <c r="AP27" s="30"/>
      <c r="AQ27" s="30"/>
    </row>
    <row r="28" spans="1:43">
      <c r="A28" s="5">
        <v>2</v>
      </c>
      <c r="B28" s="5">
        <v>20</v>
      </c>
      <c r="C28" s="18">
        <f t="shared" si="0"/>
        <v>46357</v>
      </c>
      <c r="D28" s="18">
        <f t="shared" si="2"/>
        <v>46231</v>
      </c>
      <c r="E28" s="5" t="str">
        <f t="shared" si="1"/>
        <v>2026-12</v>
      </c>
      <c r="F28" s="63">
        <f ca="1">SUMIF($V$105:$W$146,E28,$W$105:$W$146)</f>
        <v>0</v>
      </c>
      <c r="G28" s="63">
        <f ca="1">SUMIF($V$105:$X$146,E28,$X$105:$X$146)</f>
        <v>0</v>
      </c>
      <c r="H28" s="63">
        <f ca="1">SUMIF($V$105:$Y$146,E28,$Y$105:$Y$146)</f>
        <v>0</v>
      </c>
      <c r="I28" s="66">
        <f>IF(D28=D27,-1,F28/(F28+H28))</f>
        <v>-1</v>
      </c>
      <c r="J28" s="10"/>
      <c r="K28" s="37"/>
      <c r="L28" s="94">
        <v>7</v>
      </c>
      <c r="M28" s="11">
        <f>S26+1</f>
        <v>45831</v>
      </c>
      <c r="N28" s="11">
        <f>M28+1</f>
        <v>45832</v>
      </c>
      <c r="O28" s="11">
        <f t="shared" ref="O28:Q56" si="57">N28+1</f>
        <v>45833</v>
      </c>
      <c r="P28" s="11">
        <f t="shared" si="57"/>
        <v>45834</v>
      </c>
      <c r="Q28" s="11">
        <f t="shared" si="57"/>
        <v>45835</v>
      </c>
      <c r="R28" s="12">
        <f>Q28+1</f>
        <v>45836</v>
      </c>
      <c r="S28" s="13">
        <f>R28+1</f>
        <v>45837</v>
      </c>
      <c r="T28" s="30">
        <f t="shared" ref="T28" si="58">COUNTIF(M29:S29,"★")</f>
        <v>0</v>
      </c>
      <c r="U28" s="30"/>
      <c r="V28" s="10" t="str">
        <f>TEXT(M28,"YYYY-MM")</f>
        <v>2025-06</v>
      </c>
      <c r="W28" s="56" cm="1">
        <f t="array" ref="W28">SUMPRODUCT((M28:S28&gt;=$N$7)*(M28:S28 &lt;= $N$8)*(TEXT(M28:S28,"yyyy-mm")=V28)*(M29:S29 = "●"))</f>
        <v>0</v>
      </c>
      <c r="X28" s="56" cm="1">
        <f t="array" ref="X28">SUMPRODUCT((R28:S28&gt;=$N$7)*(R28:S28 &lt;= $N$8)*(TEXT(R28:S28,"yyyy-mm")=V28)*(R29:S29 = "▲"))</f>
        <v>0</v>
      </c>
      <c r="Y28" s="56" cm="1">
        <f t="array" ref="Y28">SUMPRODUCT((M28:S28&gt;=$N$7)*(M28:S28 &lt;= $N$8)*(TEXT(M28:S28,"yyyy-mm")=V28)*(M29:S29 = "★"))</f>
        <v>0</v>
      </c>
      <c r="Z28" s="30"/>
      <c r="AA28" s="37"/>
      <c r="AB28" s="94">
        <v>23</v>
      </c>
      <c r="AC28" s="11">
        <f>AI26+1</f>
        <v>45943</v>
      </c>
      <c r="AD28" s="11">
        <f t="shared" ref="AD28:AI28" si="59">AC28+1</f>
        <v>45944</v>
      </c>
      <c r="AE28" s="11">
        <f t="shared" si="59"/>
        <v>45945</v>
      </c>
      <c r="AF28" s="11">
        <f t="shared" si="59"/>
        <v>45946</v>
      </c>
      <c r="AG28" s="11">
        <f t="shared" si="59"/>
        <v>45947</v>
      </c>
      <c r="AH28" s="12">
        <f t="shared" si="59"/>
        <v>45948</v>
      </c>
      <c r="AI28" s="13">
        <f t="shared" si="59"/>
        <v>45949</v>
      </c>
      <c r="AJ28" s="30">
        <f t="shared" ref="AJ28" si="60">COUNTIF(AC29:AI29,"★")</f>
        <v>0</v>
      </c>
      <c r="AK28" s="30"/>
      <c r="AL28" s="10" t="str">
        <f>TEXT(AC28,"YYYY-MM")</f>
        <v>2025-10</v>
      </c>
      <c r="AM28" s="56" cm="1">
        <f t="array" ref="AM28">SUMPRODUCT((AC28:AI28&gt;=$N$7)*(AC28:AI28 &lt;= $N$8)*(TEXT(AC28:AI28,"yyyy-mm")=AL28)*(AC29:AI29 = "●"))</f>
        <v>0</v>
      </c>
      <c r="AN28" s="56" cm="1">
        <f t="array" ref="AN28">SUMPRODUCT((AH28:AI28&gt;=$N$7)*(AH28:AI28 &lt;= $N$8)*(TEXT(AH28:AI28,"yyyy-mm")=AL28)*(AH29:AI29 = "▲"))</f>
        <v>0</v>
      </c>
      <c r="AO28" s="56" cm="1">
        <f t="array" ref="AO28">SUMPRODUCT((AC28:AI28&gt;=$N$7)*(AC28:AI28 &lt;= $N$8)*(TEXT(AC28:AI28,"yyyy-mm")=AL28)*(AC29:AI29 = "★"))</f>
        <v>0</v>
      </c>
      <c r="AP28" s="30"/>
      <c r="AQ28" s="30"/>
    </row>
    <row r="29" spans="1:43" ht="20.25" thickBot="1">
      <c r="A29" s="5">
        <v>3</v>
      </c>
      <c r="B29" s="5">
        <v>21</v>
      </c>
      <c r="C29" s="18">
        <f t="shared" si="0"/>
        <v>46388</v>
      </c>
      <c r="D29" s="18">
        <f t="shared" si="2"/>
        <v>46231</v>
      </c>
      <c r="E29" s="5" t="str">
        <f t="shared" si="1"/>
        <v>2027-01</v>
      </c>
      <c r="F29" s="63">
        <f ca="1">SUMIF($V$105:$W$146,E29,$W$105:$W$146)</f>
        <v>0</v>
      </c>
      <c r="G29" s="63">
        <f ca="1">SUMIF($V$105:$X$146,E29,$X$105:$X$146)</f>
        <v>0</v>
      </c>
      <c r="H29" s="63">
        <f ca="1">SUMIF($V$105:$Y$146,E29,$Y$105:$Y$146)</f>
        <v>0</v>
      </c>
      <c r="I29" s="66">
        <f>IF(D29=D28,-1,F29/(F29+H29))</f>
        <v>-1</v>
      </c>
      <c r="J29" s="10"/>
      <c r="K29" s="37" t="str">
        <f t="shared" ref="K29" si="61">IF(U29&gt;=0.285,"OK","NG")</f>
        <v>NG</v>
      </c>
      <c r="L29" s="95"/>
      <c r="M29" s="14"/>
      <c r="N29" s="14"/>
      <c r="O29" s="14"/>
      <c r="P29" s="14"/>
      <c r="Q29" s="14"/>
      <c r="R29" s="15"/>
      <c r="S29" s="16"/>
      <c r="T29" s="30">
        <f t="shared" ref="T29" si="62">COUNTIF(M29:S29,"●")</f>
        <v>0</v>
      </c>
      <c r="U29" s="64">
        <f t="shared" ref="U29" si="63">IF(COUNTA(M29:S29)=0,-1,IF(OR(COUNTIF(M29:S29,"▲")&gt;6,AND(M28&lt;$N$8,$N$8&lt;S28)),0.285,IF(T28+T29=0,0,T29/(T29+T28))))</f>
        <v>-1</v>
      </c>
      <c r="V29" s="10" t="str">
        <f>TEXT(S28,"YYYY-MM")</f>
        <v>2025-06</v>
      </c>
      <c r="W29" s="56" cm="1">
        <f t="array" ref="W29">IF(V29=V28,0,SUMPRODUCT((M28:S28&gt;=$N$7)*(M28:S28 &lt;= $N$8)*(TEXT(M28:S28,"yyyy-mm")=V29)*(M29:S29 = "●")))</f>
        <v>0</v>
      </c>
      <c r="X29" s="56" cm="1">
        <f t="array" ref="X29">IF(V29=V28,0,SUMPRODUCT((M28:S28&gt;=$N$7)*(M28:S28 &lt;= $N$8)*(TEXT(M28:S28,"yyyy-mm")=V29)*(M29:S29 = "▲")))</f>
        <v>0</v>
      </c>
      <c r="Y29" s="56" cm="1">
        <f t="array" ref="Y29">IF(V29=V28,0,SUMPRODUCT((M28:S28&gt;=$N$7)*(M28:S28 &lt;= $N$8)*(TEXT(M28:S28,"yyyy-mm")=V29)*(M29:S29 = "★")))</f>
        <v>0</v>
      </c>
      <c r="Z29" s="30"/>
      <c r="AA29" s="37" t="str">
        <f t="shared" ref="AA29" si="64">IF(AK29&gt;=0.285,"OK","NG")</f>
        <v>NG</v>
      </c>
      <c r="AB29" s="95"/>
      <c r="AC29" s="14"/>
      <c r="AD29" s="14"/>
      <c r="AE29" s="14"/>
      <c r="AF29" s="14"/>
      <c r="AG29" s="14"/>
      <c r="AH29" s="15"/>
      <c r="AI29" s="16"/>
      <c r="AJ29" s="30">
        <f t="shared" ref="AJ29" si="65">COUNTIF(AC29:AI29,"●")</f>
        <v>0</v>
      </c>
      <c r="AK29" s="64">
        <f t="shared" ref="AK29" si="66">IF(COUNTA(AC29:AI29)=0,-1,IF(OR(COUNTIF(AC29:AI29,"▲")&gt;6,AND(AC28&lt;$N$8,$N$8&lt;AI28)),0.285,IF(AJ28+AJ29=0,0,AJ29/(AJ29+AJ28))))</f>
        <v>-1</v>
      </c>
      <c r="AL29" s="10" t="str">
        <f>TEXT(AI28,"YYYY-MM")</f>
        <v>2025-10</v>
      </c>
      <c r="AM29" s="56" cm="1">
        <f t="array" ref="AM29">IF(AL29=AL28,0,SUMPRODUCT((AC28:AI28&gt;=$N$7)*(AC28:AI28 &lt;= $N$8)*(TEXT(AC28:AI28,"yyyy-mm")=AL29)*(AC29:AI29 = "●")))</f>
        <v>0</v>
      </c>
      <c r="AN29" s="56" cm="1">
        <f t="array" ref="AN29">IF(AL29=AL28,0,SUMPRODUCT((AC28:AI28&gt;=$N$7)*(AC28:AI28 &lt;= $N$8)*(TEXT(AC28:AI28,"yyyy-mm")=AL29)*(AC29:AI29 = "▲")))</f>
        <v>0</v>
      </c>
      <c r="AO29" s="56" cm="1">
        <f t="array" ref="AO29">IF(AL29=AL28,0,SUMPRODUCT((AC28:AI28&gt;=$N$7)*(AC28:AI28 &lt;= $N$8)*(TEXT(AC28:AI28,"yyyy-mm")=AL29)*(AC29:AI29 = "★")))</f>
        <v>0</v>
      </c>
      <c r="AP29" s="30"/>
      <c r="AQ29" s="30"/>
    </row>
    <row r="30" spans="1:43">
      <c r="A30" s="5">
        <v>4</v>
      </c>
      <c r="B30" s="5">
        <v>22</v>
      </c>
      <c r="C30" s="18">
        <f t="shared" si="0"/>
        <v>46419</v>
      </c>
      <c r="D30" s="18">
        <f t="shared" si="2"/>
        <v>46231</v>
      </c>
      <c r="E30" s="5" t="str">
        <f t="shared" si="1"/>
        <v>2027-02</v>
      </c>
      <c r="F30" s="63">
        <f ca="1">SUMIF($V$105:$W$146,E30,$W$105:$W$146)+SUMIF($AL$105:$AM$146,E30,$AM$105:$AM$146)</f>
        <v>0</v>
      </c>
      <c r="G30" s="63">
        <f ca="1">SUMIF($V$105:$X$146,E30,$X$105:$X$146)+SUMIF($AL$105:$AN$146,E30,$AN$105:$AN$146)</f>
        <v>0</v>
      </c>
      <c r="H30" s="63">
        <f ca="1">SUMIF($V$105:$Y$146,E30,$Y$105:$Y$146)+SUMIF($AL$105:$AO$146,E30,$AO$105:$AO$146)</f>
        <v>0</v>
      </c>
      <c r="I30" s="66">
        <f>IF(D30=D29,-1,F30/(F30+H30))</f>
        <v>-1</v>
      </c>
      <c r="J30" s="10"/>
      <c r="K30" s="37"/>
      <c r="L30" s="94">
        <v>8</v>
      </c>
      <c r="M30" s="11">
        <f>S28+1</f>
        <v>45838</v>
      </c>
      <c r="N30" s="11">
        <f>M30+1</f>
        <v>45839</v>
      </c>
      <c r="O30" s="11">
        <f t="shared" ref="O30:Q58" si="67">N30+1</f>
        <v>45840</v>
      </c>
      <c r="P30" s="11">
        <f t="shared" si="67"/>
        <v>45841</v>
      </c>
      <c r="Q30" s="11">
        <f t="shared" si="67"/>
        <v>45842</v>
      </c>
      <c r="R30" s="12">
        <f>Q30+1</f>
        <v>45843</v>
      </c>
      <c r="S30" s="13">
        <f>R30+1</f>
        <v>45844</v>
      </c>
      <c r="T30" s="30">
        <f t="shared" ref="T30" si="68">COUNTIF(M31:S31,"★")</f>
        <v>0</v>
      </c>
      <c r="U30" s="30"/>
      <c r="V30" s="10" t="str">
        <f>TEXT(M30,"YYYY-MM")</f>
        <v>2025-06</v>
      </c>
      <c r="W30" s="56" cm="1">
        <f t="array" ref="W30">SUMPRODUCT((M30:S30&gt;=$N$7)*(M30:S30 &lt;= $N$8)*(TEXT(M30:S30,"yyyy-mm")=V30)*(M31:S31 = "●"))</f>
        <v>0</v>
      </c>
      <c r="X30" s="56" cm="1">
        <f t="array" ref="X30">SUMPRODUCT((R30:S30&gt;=$N$7)*(R30:S30 &lt;= $N$8)*(TEXT(R30:S30,"yyyy-mm")=V30)*(R31:S31 = "▲"))</f>
        <v>0</v>
      </c>
      <c r="Y30" s="56" cm="1">
        <f t="array" ref="Y30">SUMPRODUCT((M30:S30&gt;=$N$7)*(M30:S30 &lt;= $N$8)*(TEXT(M30:S30,"yyyy-mm")=V30)*(M31:S31 = "★"))</f>
        <v>0</v>
      </c>
      <c r="Z30" s="30"/>
      <c r="AA30" s="37"/>
      <c r="AB30" s="94">
        <v>24</v>
      </c>
      <c r="AC30" s="11">
        <f>AI28+1</f>
        <v>45950</v>
      </c>
      <c r="AD30" s="11">
        <f t="shared" ref="AD30:AI30" si="69">AC30+1</f>
        <v>45951</v>
      </c>
      <c r="AE30" s="11">
        <f t="shared" si="69"/>
        <v>45952</v>
      </c>
      <c r="AF30" s="11">
        <f t="shared" si="69"/>
        <v>45953</v>
      </c>
      <c r="AG30" s="11">
        <f t="shared" si="69"/>
        <v>45954</v>
      </c>
      <c r="AH30" s="12">
        <f t="shared" si="69"/>
        <v>45955</v>
      </c>
      <c r="AI30" s="13">
        <f t="shared" si="69"/>
        <v>45956</v>
      </c>
      <c r="AJ30" s="30">
        <f t="shared" ref="AJ30" si="70">COUNTIF(AC31:AI31,"★")</f>
        <v>0</v>
      </c>
      <c r="AK30" s="30"/>
      <c r="AL30" s="10" t="str">
        <f>TEXT(AC30,"YYYY-MM")</f>
        <v>2025-10</v>
      </c>
      <c r="AM30" s="56" cm="1">
        <f t="array" ref="AM30">SUMPRODUCT((AC30:AI30&gt;=$N$7)*(AC30:AI30 &lt;= $N$8)*(TEXT(AC30:AI30,"yyyy-mm")=AL30)*(AC31:AI31 = "●"))</f>
        <v>0</v>
      </c>
      <c r="AN30" s="56" cm="1">
        <f t="array" ref="AN30">SUMPRODUCT((AH30:AI30&gt;=$N$7)*(AH30:AI30 &lt;= $N$8)*(TEXT(AH30:AI30,"yyyy-mm")=AL30)*(AH31:AI31 = "▲"))</f>
        <v>0</v>
      </c>
      <c r="AO30" s="56" cm="1">
        <f t="array" ref="AO30">SUMPRODUCT((AC30:AI30&gt;=$N$7)*(AC30:AI30 &lt;= $N$8)*(TEXT(AC30:AI30,"yyyy-mm")=AL30)*(AC31:AI31 = "★"))</f>
        <v>0</v>
      </c>
      <c r="AP30" s="30"/>
      <c r="AQ30" s="30"/>
    </row>
    <row r="31" spans="1:43" ht="20.25" thickBot="1">
      <c r="A31" s="5">
        <v>5</v>
      </c>
      <c r="B31" s="5">
        <v>23</v>
      </c>
      <c r="C31" s="18">
        <f t="shared" si="0"/>
        <v>46447</v>
      </c>
      <c r="D31" s="18">
        <f t="shared" si="2"/>
        <v>46231</v>
      </c>
      <c r="E31" s="5" t="str">
        <f t="shared" si="1"/>
        <v>2027-03</v>
      </c>
      <c r="F31" s="63">
        <f ca="1">SUMIF($V$105:$W$146,E31,$W$105:$W$146)+SUMIF($AL$105:$AM$146,E31,$AM$105:$AM$146)</f>
        <v>0</v>
      </c>
      <c r="G31" s="63">
        <f ca="1">SUMIF($V$105:$X$146,E31,$X$105:$X$146)+SUMIF($AL$105:$AN$146,E31,$AN$105:$AN$146)</f>
        <v>0</v>
      </c>
      <c r="H31" s="63">
        <f ca="1">SUMIF($V$105:$Y$146,E31,$Y$105:$Y$146)+SUMIF($AL$105:$AO$146,E31,$AO$105:$AO$146)</f>
        <v>0</v>
      </c>
      <c r="I31" s="66">
        <f>IF(D31=D30,-1,F31/(F31+H31))</f>
        <v>-1</v>
      </c>
      <c r="J31" s="10"/>
      <c r="K31" s="37" t="str">
        <f t="shared" ref="K31" si="71">IF(U31&gt;=0.285,"OK","NG")</f>
        <v>NG</v>
      </c>
      <c r="L31" s="95"/>
      <c r="M31" s="14"/>
      <c r="N31" s="14"/>
      <c r="O31" s="14"/>
      <c r="P31" s="14"/>
      <c r="Q31" s="14"/>
      <c r="R31" s="15"/>
      <c r="S31" s="16"/>
      <c r="T31" s="30">
        <f t="shared" ref="T31" si="72">COUNTIF(M31:S31,"●")</f>
        <v>0</v>
      </c>
      <c r="U31" s="64">
        <f t="shared" ref="U31" si="73">IF(COUNTA(M31:S31)=0,-1,IF(OR(COUNTIF(M31:S31,"▲")&gt;6,AND(M30&lt;$N$8,$N$8&lt;S30)),0.285,IF(T30+T31=0,0,T31/(T31+T30))))</f>
        <v>-1</v>
      </c>
      <c r="V31" s="10" t="str">
        <f>TEXT(S30,"YYYY-MM")</f>
        <v>2025-07</v>
      </c>
      <c r="W31" s="56" cm="1">
        <f t="array" ref="W31">IF(V31=V30,0,SUMPRODUCT((M30:S30&gt;=$N$7)*(M30:S30 &lt;= $N$8)*(TEXT(M30:S30,"yyyy-mm")=V31)*(M31:S31 = "●")))</f>
        <v>0</v>
      </c>
      <c r="X31" s="56" cm="1">
        <f t="array" ref="X31">IF(V31=V30,0,SUMPRODUCT((M30:S30&gt;=$N$7)*(M30:S30 &lt;= $N$8)*(TEXT(M30:S30,"yyyy-mm")=V31)*(M31:S31 = "▲")))</f>
        <v>0</v>
      </c>
      <c r="Y31" s="56" cm="1">
        <f t="array" ref="Y31">IF(V31=V30,0,SUMPRODUCT((M30:S30&gt;=$N$7)*(M30:S30 &lt;= $N$8)*(TEXT(M30:S30,"yyyy-mm")=V31)*(M31:S31 = "★")))</f>
        <v>0</v>
      </c>
      <c r="Z31" s="30"/>
      <c r="AA31" s="37" t="str">
        <f t="shared" ref="AA31" si="74">IF(AK31&gt;=0.285,"OK","NG")</f>
        <v>NG</v>
      </c>
      <c r="AB31" s="95"/>
      <c r="AC31" s="14"/>
      <c r="AD31" s="14"/>
      <c r="AE31" s="14"/>
      <c r="AF31" s="14"/>
      <c r="AG31" s="14"/>
      <c r="AH31" s="15"/>
      <c r="AI31" s="16"/>
      <c r="AJ31" s="30">
        <f t="shared" ref="AJ31" si="75">COUNTIF(AC31:AI31,"●")</f>
        <v>0</v>
      </c>
      <c r="AK31" s="64">
        <f t="shared" ref="AK31" si="76">IF(COUNTA(AC31:AI31)=0,-1,IF(OR(COUNTIF(AC31:AI31,"▲")&gt;6,AND(AC30&lt;$N$8,$N$8&lt;AI30)),0.285,IF(AJ30+AJ31=0,0,AJ31/(AJ31+AJ30))))</f>
        <v>-1</v>
      </c>
      <c r="AL31" s="10" t="str">
        <f>TEXT(AI30,"YYYY-MM")</f>
        <v>2025-10</v>
      </c>
      <c r="AM31" s="56" cm="1">
        <f t="array" ref="AM31">IF(AL31=AL30,0,SUMPRODUCT((AC30:AI30&gt;=$N$7)*(AC30:AI30 &lt;= $N$8)*(TEXT(AC30:AI30,"yyyy-mm")=AL31)*(AC31:AI31 = "●")))</f>
        <v>0</v>
      </c>
      <c r="AN31" s="56" cm="1">
        <f t="array" ref="AN31">IF(AL31=AL30,0,SUMPRODUCT((AC30:AI30&gt;=$N$7)*(AC30:AI30 &lt;= $N$8)*(TEXT(AC30:AI30,"yyyy-mm")=AL31)*(AC31:AI31 = "▲")))</f>
        <v>0</v>
      </c>
      <c r="AO31" s="56" cm="1">
        <f t="array" ref="AO31">IF(AL31=AL30,0,SUMPRODUCT((AC30:AI30&gt;=$N$7)*(AC30:AI30 &lt;= $N$8)*(TEXT(AC30:AI30,"yyyy-mm")=AL31)*(AC31:AI31 = "★")))</f>
        <v>0</v>
      </c>
      <c r="AP31" s="30"/>
      <c r="AQ31" s="30"/>
    </row>
    <row r="32" spans="1:43">
      <c r="A32" s="5">
        <v>1</v>
      </c>
      <c r="B32" s="5">
        <v>24</v>
      </c>
      <c r="C32" s="18">
        <f t="shared" si="0"/>
        <v>46478</v>
      </c>
      <c r="D32" s="18">
        <f t="shared" si="2"/>
        <v>46231</v>
      </c>
      <c r="E32" s="5" t="str">
        <f t="shared" si="1"/>
        <v>2027-04</v>
      </c>
      <c r="F32" s="63">
        <f ca="1">SUMIF($V$105:$W$146,E32,$W$105:$W$146)+SUMIF($AL$105:$AM$146,E32,$AM$105:$AM$146)</f>
        <v>0</v>
      </c>
      <c r="G32" s="63">
        <f ca="1">SUMIF($V$105:$X$146,E32,$X$105:$X$146)+SUMIF($AL$105:$AN$146,E32,$AN$105:$AN$146)</f>
        <v>0</v>
      </c>
      <c r="H32" s="63">
        <f ca="1">SUMIF($V$105:$Y$146,E32,$Y$105:$Y$146)+SUMIF($AL$105:$AO$146,E32,$AO$105:$AO$146)</f>
        <v>0</v>
      </c>
      <c r="I32" s="66">
        <f>IF(D32=D31,-1,F32/(F32+H32))</f>
        <v>-1</v>
      </c>
      <c r="J32" s="10"/>
      <c r="K32" s="37"/>
      <c r="L32" s="94">
        <v>9</v>
      </c>
      <c r="M32" s="11">
        <f>S30+1</f>
        <v>45845</v>
      </c>
      <c r="N32" s="11">
        <f>M32+1</f>
        <v>45846</v>
      </c>
      <c r="O32" s="11">
        <f t="shared" ref="O32:Q60" si="77">N32+1</f>
        <v>45847</v>
      </c>
      <c r="P32" s="11">
        <f t="shared" si="77"/>
        <v>45848</v>
      </c>
      <c r="Q32" s="11">
        <f t="shared" si="77"/>
        <v>45849</v>
      </c>
      <c r="R32" s="12">
        <f>Q32+1</f>
        <v>45850</v>
      </c>
      <c r="S32" s="13">
        <f>R32+1</f>
        <v>45851</v>
      </c>
      <c r="T32" s="30">
        <f t="shared" ref="T32" si="78">COUNTIF(M33:S33,"★")</f>
        <v>0</v>
      </c>
      <c r="U32" s="30"/>
      <c r="V32" s="10" t="str">
        <f>TEXT(M32,"YYYY-MM")</f>
        <v>2025-07</v>
      </c>
      <c r="W32" s="56" cm="1">
        <f t="array" ref="W32">SUMPRODUCT((M32:S32&gt;=$N$7)*(M32:S32 &lt;= $N$8)*(TEXT(M32:S32,"yyyy-mm")=V32)*(M33:S33 = "●"))</f>
        <v>0</v>
      </c>
      <c r="X32" s="56" cm="1">
        <f t="array" ref="X32">SUMPRODUCT((R32:S32&gt;=$N$7)*(R32:S32 &lt;= $N$8)*(TEXT(R32:S32,"yyyy-mm")=V32)*(R33:S33 = "▲"))</f>
        <v>0</v>
      </c>
      <c r="Y32" s="56" cm="1">
        <f t="array" ref="Y32">SUMPRODUCT((M32:S32&gt;=$N$7)*(M32:S32 &lt;= $N$8)*(TEXT(M32:S32,"yyyy-mm")=V32)*(M33:S33 = "★"))</f>
        <v>0</v>
      </c>
      <c r="Z32" s="30"/>
      <c r="AA32" s="37"/>
      <c r="AB32" s="94">
        <v>25</v>
      </c>
      <c r="AC32" s="11">
        <f>AI30+1</f>
        <v>45957</v>
      </c>
      <c r="AD32" s="11">
        <f t="shared" ref="AD32:AI32" si="79">AC32+1</f>
        <v>45958</v>
      </c>
      <c r="AE32" s="11">
        <f t="shared" si="79"/>
        <v>45959</v>
      </c>
      <c r="AF32" s="11">
        <f t="shared" si="79"/>
        <v>45960</v>
      </c>
      <c r="AG32" s="11">
        <f t="shared" si="79"/>
        <v>45961</v>
      </c>
      <c r="AH32" s="12">
        <f t="shared" si="79"/>
        <v>45962</v>
      </c>
      <c r="AI32" s="13">
        <f t="shared" si="79"/>
        <v>45963</v>
      </c>
      <c r="AJ32" s="30">
        <f t="shared" ref="AJ32" si="80">COUNTIF(AC33:AI33,"★")</f>
        <v>0</v>
      </c>
      <c r="AK32" s="30"/>
      <c r="AL32" s="10" t="str">
        <f>TEXT(AC32,"YYYY-MM")</f>
        <v>2025-10</v>
      </c>
      <c r="AM32" s="56" cm="1">
        <f t="array" ref="AM32">SUMPRODUCT((AC32:AI32&gt;=$N$7)*(AC32:AI32 &lt;= $N$8)*(TEXT(AC32:AI32,"yyyy-mm")=AL32)*(AC33:AI33 = "●"))</f>
        <v>0</v>
      </c>
      <c r="AN32" s="56" cm="1">
        <f t="array" ref="AN32">SUMPRODUCT((AH32:AI32&gt;=$N$7)*(AH32:AI32 &lt;= $N$8)*(TEXT(AH32:AI32,"yyyy-mm")=AL32)*(AH33:AI33 = "▲"))</f>
        <v>0</v>
      </c>
      <c r="AO32" s="56" cm="1">
        <f t="array" ref="AO32">SUMPRODUCT((AC32:AI32&gt;=$N$7)*(AC32:AI32 &lt;= $N$8)*(TEXT(AC32:AI32,"yyyy-mm")=AL32)*(AC33:AI33 = "★"))</f>
        <v>0</v>
      </c>
      <c r="AP32" s="30"/>
      <c r="AQ32" s="30"/>
    </row>
    <row r="33" spans="1:43" ht="20.25" thickBot="1">
      <c r="A33" s="5">
        <v>2</v>
      </c>
      <c r="B33" s="5">
        <v>25</v>
      </c>
      <c r="C33" s="18">
        <f t="shared" si="0"/>
        <v>46508</v>
      </c>
      <c r="D33" s="18">
        <f t="shared" si="2"/>
        <v>46231</v>
      </c>
      <c r="E33" s="5" t="str">
        <f t="shared" si="1"/>
        <v>2027-05</v>
      </c>
      <c r="F33" s="63">
        <f ca="1">SUMIF($AL$105:$AM$146,E33,$AM$105:$AM$146)</f>
        <v>0</v>
      </c>
      <c r="G33" s="63">
        <f ca="1">SUMIF($AL$105:$AN$146,E33,$AN$105:$AN$146)</f>
        <v>0</v>
      </c>
      <c r="H33" s="63">
        <f ca="1">SUMIF($AL$105:$AO$146,E33,$AO$105:$AO$146)</f>
        <v>0</v>
      </c>
      <c r="I33" s="66">
        <f>IF(D33=D32,-1,F33/(F33+H33))</f>
        <v>-1</v>
      </c>
      <c r="J33" s="10"/>
      <c r="K33" s="37" t="str">
        <f t="shared" ref="K33" si="81">IF(U33&gt;=0.285,"OK","NG")</f>
        <v>NG</v>
      </c>
      <c r="L33" s="95"/>
      <c r="M33" s="14"/>
      <c r="N33" s="14"/>
      <c r="O33" s="14"/>
      <c r="P33" s="14"/>
      <c r="Q33" s="14"/>
      <c r="R33" s="15"/>
      <c r="S33" s="16"/>
      <c r="T33" s="30">
        <f t="shared" ref="T33" si="82">COUNTIF(M33:S33,"●")</f>
        <v>0</v>
      </c>
      <c r="U33" s="64">
        <f t="shared" ref="U33" si="83">IF(COUNTA(M33:S33)=0,-1,IF(OR(COUNTIF(M33:S33,"▲")&gt;6,AND(M32&lt;$N$8,$N$8&lt;S32)),0.285,IF(T32+T33=0,0,T33/(T33+T32))))</f>
        <v>-1</v>
      </c>
      <c r="V33" s="10" t="str">
        <f>TEXT(S32,"YYYY-MM")</f>
        <v>2025-07</v>
      </c>
      <c r="W33" s="56" cm="1">
        <f t="array" ref="W33">IF(V33=V32,0,SUMPRODUCT((M32:S32&gt;=$N$7)*(M32:S32 &lt;= $N$8)*(TEXT(M32:S32,"yyyy-mm")=V33)*(M33:S33 = "●")))</f>
        <v>0</v>
      </c>
      <c r="X33" s="56" cm="1">
        <f t="array" ref="X33">IF(V33=V32,0,SUMPRODUCT((M32:S32&gt;=$N$7)*(M32:S32 &lt;= $N$8)*(TEXT(M32:S32,"yyyy-mm")=V33)*(M33:S33 = "▲")))</f>
        <v>0</v>
      </c>
      <c r="Y33" s="56" cm="1">
        <f t="array" ref="Y33">IF(V33=V32,0,SUMPRODUCT((M32:S32&gt;=$N$7)*(M32:S32 &lt;= $N$8)*(TEXT(M32:S32,"yyyy-mm")=V33)*(M33:S33 = "★")))</f>
        <v>0</v>
      </c>
      <c r="Z33" s="30"/>
      <c r="AA33" s="37" t="str">
        <f t="shared" ref="AA33" si="84">IF(AK33&gt;=0.285,"OK","NG")</f>
        <v>NG</v>
      </c>
      <c r="AB33" s="95"/>
      <c r="AC33" s="14"/>
      <c r="AD33" s="14"/>
      <c r="AE33" s="14"/>
      <c r="AF33" s="14"/>
      <c r="AG33" s="14"/>
      <c r="AH33" s="15"/>
      <c r="AI33" s="16"/>
      <c r="AJ33" s="30">
        <f t="shared" ref="AJ33" si="85">COUNTIF(AC33:AI33,"●")</f>
        <v>0</v>
      </c>
      <c r="AK33" s="64">
        <f t="shared" ref="AK33" si="86">IF(COUNTA(AC33:AI33)=0,-1,IF(OR(COUNTIF(AC33:AI33,"▲")&gt;6,AND(AC32&lt;$N$8,$N$8&lt;AI32)),0.285,IF(AJ32+AJ33=0,0,AJ33/(AJ33+AJ32))))</f>
        <v>-1</v>
      </c>
      <c r="AL33" s="10" t="str">
        <f>TEXT(AI32,"YYYY-MM")</f>
        <v>2025-11</v>
      </c>
      <c r="AM33" s="56" cm="1">
        <f t="array" ref="AM33">IF(AL33=AL32,0,SUMPRODUCT((AC32:AI32&gt;=$N$7)*(AC32:AI32 &lt;= $N$8)*(TEXT(AC32:AI32,"yyyy-mm")=AL33)*(AC33:AI33 = "●")))</f>
        <v>0</v>
      </c>
      <c r="AN33" s="56" cm="1">
        <f t="array" ref="AN33">IF(AL33=AL32,0,SUMPRODUCT((AC32:AI32&gt;=$N$7)*(AC32:AI32 &lt;= $N$8)*(TEXT(AC32:AI32,"yyyy-mm")=AL33)*(AC33:AI33 = "▲")))</f>
        <v>0</v>
      </c>
      <c r="AO33" s="56" cm="1">
        <f t="array" ref="AO33">IF(AL33=AL32,0,SUMPRODUCT((AC32:AI32&gt;=$N$7)*(AC32:AI32 &lt;= $N$8)*(TEXT(AC32:AI32,"yyyy-mm")=AL33)*(AC33:AI33 = "★")))</f>
        <v>0</v>
      </c>
      <c r="AP33" s="30"/>
      <c r="AQ33" s="30"/>
    </row>
    <row r="34" spans="1:43">
      <c r="A34" s="5">
        <v>3</v>
      </c>
      <c r="B34" s="5">
        <v>26</v>
      </c>
      <c r="C34" s="18">
        <f t="shared" si="0"/>
        <v>46539</v>
      </c>
      <c r="D34" s="18">
        <f t="shared" si="2"/>
        <v>46231</v>
      </c>
      <c r="E34" s="5" t="str">
        <f t="shared" si="1"/>
        <v>2027-06</v>
      </c>
      <c r="F34" s="63">
        <f ca="1">SUMIF($AL$105:$AM$146,E34,$AM$105:$AM$146)</f>
        <v>0</v>
      </c>
      <c r="G34" s="63">
        <f ca="1">SUMIF($AL$105:$AN$146,E34,$AN$105:$AN$146)</f>
        <v>0</v>
      </c>
      <c r="H34" s="63">
        <f ca="1">SUMIF($AL$105:$AO$146,E34,$AO$105:$AO$146)</f>
        <v>0</v>
      </c>
      <c r="I34" s="66">
        <f>IF(D34=D33,-1,F34/(F34+H34))</f>
        <v>-1</v>
      </c>
      <c r="J34" s="10"/>
      <c r="K34" s="37"/>
      <c r="L34" s="94">
        <v>10</v>
      </c>
      <c r="M34" s="11">
        <f>S32+1</f>
        <v>45852</v>
      </c>
      <c r="N34" s="11">
        <f>M34+1</f>
        <v>45853</v>
      </c>
      <c r="O34" s="11">
        <f t="shared" ref="O34:Q62" si="87">N34+1</f>
        <v>45854</v>
      </c>
      <c r="P34" s="11">
        <f t="shared" si="87"/>
        <v>45855</v>
      </c>
      <c r="Q34" s="11">
        <f t="shared" si="87"/>
        <v>45856</v>
      </c>
      <c r="R34" s="12">
        <f>Q34+1</f>
        <v>45857</v>
      </c>
      <c r="S34" s="13">
        <f>R34+1</f>
        <v>45858</v>
      </c>
      <c r="T34" s="30">
        <f t="shared" ref="T34" si="88">COUNTIF(M35:S35,"★")</f>
        <v>0</v>
      </c>
      <c r="U34" s="30"/>
      <c r="V34" s="10" t="str">
        <f>TEXT(M34,"YYYY-MM")</f>
        <v>2025-07</v>
      </c>
      <c r="W34" s="56" cm="1">
        <f t="array" ref="W34">SUMPRODUCT((M34:S34&gt;=$N$7)*(M34:S34 &lt;= $N$8)*(TEXT(M34:S34,"yyyy-mm")=V34)*(M35:S35 = "●"))</f>
        <v>0</v>
      </c>
      <c r="X34" s="56" cm="1">
        <f t="array" ref="X34">SUMPRODUCT((R34:S34&gt;=$N$7)*(R34:S34 &lt;= $N$8)*(TEXT(R34:S34,"yyyy-mm")=V34)*(R35:S35 = "▲"))</f>
        <v>0</v>
      </c>
      <c r="Y34" s="56" cm="1">
        <f t="array" ref="Y34">SUMPRODUCT((M34:S34&gt;=$N$7)*(M34:S34 &lt;= $N$8)*(TEXT(M34:S34,"yyyy-mm")=V34)*(M35:S35 = "★"))</f>
        <v>0</v>
      </c>
      <c r="Z34" s="30"/>
      <c r="AA34" s="37"/>
      <c r="AB34" s="94">
        <v>26</v>
      </c>
      <c r="AC34" s="11">
        <f>AI32+1</f>
        <v>45964</v>
      </c>
      <c r="AD34" s="11">
        <f t="shared" ref="AD34:AI34" si="89">AC34+1</f>
        <v>45965</v>
      </c>
      <c r="AE34" s="11">
        <f t="shared" si="89"/>
        <v>45966</v>
      </c>
      <c r="AF34" s="11">
        <f t="shared" si="89"/>
        <v>45967</v>
      </c>
      <c r="AG34" s="11">
        <f t="shared" si="89"/>
        <v>45968</v>
      </c>
      <c r="AH34" s="12">
        <f t="shared" si="89"/>
        <v>45969</v>
      </c>
      <c r="AI34" s="13">
        <f t="shared" si="89"/>
        <v>45970</v>
      </c>
      <c r="AJ34" s="30">
        <f t="shared" ref="AJ34" si="90">COUNTIF(AC35:AI35,"★")</f>
        <v>0</v>
      </c>
      <c r="AK34" s="30"/>
      <c r="AL34" s="10" t="str">
        <f>TEXT(AC34,"YYYY-MM")</f>
        <v>2025-11</v>
      </c>
      <c r="AM34" s="56" cm="1">
        <f t="array" ref="AM34">SUMPRODUCT((AC34:AI34&gt;=$N$7)*(AC34:AI34 &lt;= $N$8)*(TEXT(AC34:AI34,"yyyy-mm")=AL34)*(AC35:AI35 = "●"))</f>
        <v>0</v>
      </c>
      <c r="AN34" s="56" cm="1">
        <f t="array" ref="AN34">SUMPRODUCT((AH34:AI34&gt;=$N$7)*(AH34:AI34 &lt;= $N$8)*(TEXT(AH34:AI34,"yyyy-mm")=AL34)*(AH35:AI35 = "▲"))</f>
        <v>0</v>
      </c>
      <c r="AO34" s="56" cm="1">
        <f t="array" ref="AO34">SUMPRODUCT((AC34:AI34&gt;=$N$7)*(AC34:AI34 &lt;= $N$8)*(TEXT(AC34:AI34,"yyyy-mm")=AL34)*(AC35:AI35 = "★"))</f>
        <v>0</v>
      </c>
      <c r="AP34" s="30"/>
      <c r="AQ34" s="30"/>
    </row>
    <row r="35" spans="1:43" ht="20.25" thickBot="1">
      <c r="A35" s="5">
        <v>4</v>
      </c>
      <c r="B35" s="5">
        <v>27</v>
      </c>
      <c r="C35" s="18">
        <f t="shared" si="0"/>
        <v>46569</v>
      </c>
      <c r="D35" s="18">
        <f t="shared" si="2"/>
        <v>46231</v>
      </c>
      <c r="E35" s="5" t="str">
        <f t="shared" si="1"/>
        <v>2027-07</v>
      </c>
      <c r="F35" s="63">
        <f ca="1">SUMIF($V$155:$W$196,E35,$W$155:$W$196)+SUMIF($AL$105:$AM$146,E35,$AM$105:$AM$146)</f>
        <v>0</v>
      </c>
      <c r="G35" s="63">
        <f ca="1">SUMIF($V$155:$X$196,E35,$X$155:$X$196)+SUMIF($AL$105:$AN$146,E35,$AN$105:$AN$146)</f>
        <v>0</v>
      </c>
      <c r="H35" s="63">
        <f ca="1">SUMIF($V$155:$Y$196,E35,$Y$155:$Y$196)+SUMIF($AL$105:$AO$146,E35,$AO$105:$AO$146)</f>
        <v>0</v>
      </c>
      <c r="I35" s="66">
        <f>IF(D35=D34,-1,F35/(F35+H35))</f>
        <v>-1</v>
      </c>
      <c r="J35" s="10"/>
      <c r="K35" s="37" t="str">
        <f t="shared" ref="K35" si="91">IF(U35&gt;=0.285,"OK","NG")</f>
        <v>NG</v>
      </c>
      <c r="L35" s="95"/>
      <c r="M35" s="14"/>
      <c r="N35" s="14"/>
      <c r="O35" s="14"/>
      <c r="P35" s="14"/>
      <c r="Q35" s="14"/>
      <c r="R35" s="15"/>
      <c r="S35" s="16"/>
      <c r="T35" s="30">
        <f t="shared" ref="T35" si="92">COUNTIF(M35:S35,"●")</f>
        <v>0</v>
      </c>
      <c r="U35" s="64">
        <f t="shared" ref="U35" si="93">IF(COUNTA(M35:S35)=0,-1,IF(OR(COUNTIF(M35:S35,"▲")&gt;6,AND(M34&lt;$N$8,$N$8&lt;S34)),0.285,IF(T34+T35=0,0,T35/(T35+T34))))</f>
        <v>-1</v>
      </c>
      <c r="V35" s="10" t="str">
        <f>TEXT(S34,"YYYY-MM")</f>
        <v>2025-07</v>
      </c>
      <c r="W35" s="56" cm="1">
        <f t="array" ref="W35">IF(V35=V34,0,SUMPRODUCT((M34:S34&gt;=$N$7)*(M34:S34 &lt;= $N$8)*(TEXT(M34:S34,"yyyy-mm")=V35)*(M35:S35 = "●")))</f>
        <v>0</v>
      </c>
      <c r="X35" s="56" cm="1">
        <f t="array" ref="X35">IF(V35=V34,0,SUMPRODUCT((M34:S34&gt;=$N$7)*(M34:S34 &lt;= $N$8)*(TEXT(M34:S34,"yyyy-mm")=V35)*(M35:S35 = "▲")))</f>
        <v>0</v>
      </c>
      <c r="Y35" s="56" cm="1">
        <f t="array" ref="Y35">IF(V35=V34,0,SUMPRODUCT((M34:S34&gt;=$N$7)*(M34:S34 &lt;= $N$8)*(TEXT(M34:S34,"yyyy-mm")=V35)*(M35:S35 = "★")))</f>
        <v>0</v>
      </c>
      <c r="Z35" s="30"/>
      <c r="AA35" s="37" t="str">
        <f t="shared" ref="AA35" si="94">IF(AK35&gt;=0.285,"OK","NG")</f>
        <v>NG</v>
      </c>
      <c r="AB35" s="95"/>
      <c r="AC35" s="14"/>
      <c r="AD35" s="14"/>
      <c r="AE35" s="14"/>
      <c r="AF35" s="14"/>
      <c r="AG35" s="14"/>
      <c r="AH35" s="15"/>
      <c r="AI35" s="16"/>
      <c r="AJ35" s="30">
        <f t="shared" ref="AJ35" si="95">COUNTIF(AC35:AI35,"●")</f>
        <v>0</v>
      </c>
      <c r="AK35" s="64">
        <f t="shared" ref="AK35" si="96">IF(COUNTA(AC35:AI35)=0,-1,IF(OR(COUNTIF(AC35:AI35,"▲")&gt;6,AND(AC34&lt;$N$8,$N$8&lt;AI34)),0.285,IF(AJ34+AJ35=0,0,AJ35/(AJ35+AJ34))))</f>
        <v>-1</v>
      </c>
      <c r="AL35" s="10" t="str">
        <f>TEXT(AI34,"YYYY-MM")</f>
        <v>2025-11</v>
      </c>
      <c r="AM35" s="56" cm="1">
        <f t="array" ref="AM35">IF(AL35=AL34,0,SUMPRODUCT((AC34:AI34&gt;=$N$7)*(AC34:AI34 &lt;= $N$8)*(TEXT(AC34:AI34,"yyyy-mm")=AL35)*(AC35:AI35 = "●")))</f>
        <v>0</v>
      </c>
      <c r="AN35" s="56" cm="1">
        <f t="array" ref="AN35">IF(AL35=AL34,0,SUMPRODUCT((AC34:AI34&gt;=$N$7)*(AC34:AI34 &lt;= $N$8)*(TEXT(AC34:AI34,"yyyy-mm")=AL35)*(AC35:AI35 = "▲")))</f>
        <v>0</v>
      </c>
      <c r="AO35" s="56" cm="1">
        <f t="array" ref="AO35">IF(AL35=AL34,0,SUMPRODUCT((AC34:AI34&gt;=$N$7)*(AC34:AI34 &lt;= $N$8)*(TEXT(AC34:AI34,"yyyy-mm")=AL35)*(AC35:AI35 = "★")))</f>
        <v>0</v>
      </c>
      <c r="AP35" s="30"/>
      <c r="AQ35" s="30"/>
    </row>
    <row r="36" spans="1:43">
      <c r="A36" s="5">
        <v>5</v>
      </c>
      <c r="B36" s="5">
        <v>28</v>
      </c>
      <c r="C36" s="18">
        <f t="shared" si="0"/>
        <v>46600</v>
      </c>
      <c r="D36" s="18">
        <f t="shared" si="2"/>
        <v>46231</v>
      </c>
      <c r="E36" s="5" t="str">
        <f t="shared" si="1"/>
        <v>2027-08</v>
      </c>
      <c r="F36" s="63">
        <f ca="1">SUMIF($V$155:$W$196,E36,$W$155:$W$196)+SUMIF($AL$105:$AM$146,E36,$AM$105:$AM$146)</f>
        <v>0</v>
      </c>
      <c r="G36" s="63">
        <f ca="1">SUMIF($V$155:$X$196,E36,$X$155:$X$196)+SUMIF($AL$105:$AN$146,E36,$AN$105:$AN$146)</f>
        <v>0</v>
      </c>
      <c r="H36" s="63">
        <f ca="1">SUMIF($V$155:$Y$196,E36,$Y$155:$Y$196)+SUMIF($AL$105:$AO$146,E36,$AO$105:$AO$146)</f>
        <v>0</v>
      </c>
      <c r="I36" s="66">
        <f>IF(D36=D35,-1,F36/(F36+H36))</f>
        <v>-1</v>
      </c>
      <c r="J36" s="10"/>
      <c r="K36" s="37"/>
      <c r="L36" s="94">
        <v>11</v>
      </c>
      <c r="M36" s="11">
        <f>S34+1</f>
        <v>45859</v>
      </c>
      <c r="N36" s="11">
        <f>M36+1</f>
        <v>45860</v>
      </c>
      <c r="O36" s="11">
        <f t="shared" ref="O36:Q64" si="97">N36+1</f>
        <v>45861</v>
      </c>
      <c r="P36" s="11">
        <f t="shared" si="97"/>
        <v>45862</v>
      </c>
      <c r="Q36" s="11">
        <f t="shared" si="97"/>
        <v>45863</v>
      </c>
      <c r="R36" s="12">
        <f>Q36+1</f>
        <v>45864</v>
      </c>
      <c r="S36" s="13">
        <f>R36+1</f>
        <v>45865</v>
      </c>
      <c r="T36" s="30">
        <f t="shared" ref="T36" si="98">COUNTIF(M37:S37,"★")</f>
        <v>0</v>
      </c>
      <c r="U36" s="30"/>
      <c r="V36" s="10" t="str">
        <f>TEXT(M36,"YYYY-MM")</f>
        <v>2025-07</v>
      </c>
      <c r="W36" s="56" cm="1">
        <f t="array" ref="W36">SUMPRODUCT((M36:S36&gt;=$N$7)*(M36:S36 &lt;= $N$8)*(TEXT(M36:S36,"yyyy-mm")=V36)*(M37:S37 = "●"))</f>
        <v>0</v>
      </c>
      <c r="X36" s="56" cm="1">
        <f t="array" ref="X36">SUMPRODUCT((R36:S36&gt;=$N$7)*(R36:S36 &lt;= $N$8)*(TEXT(R36:S36,"yyyy-mm")=V36)*(R37:S37 = "▲"))</f>
        <v>0</v>
      </c>
      <c r="Y36" s="56" cm="1">
        <f t="array" ref="Y36">SUMPRODUCT((M36:S36&gt;=$N$7)*(M36:S36 &lt;= $N$8)*(TEXT(M36:S36,"yyyy-mm")=V36)*(M37:S37 = "★"))</f>
        <v>0</v>
      </c>
      <c r="Z36" s="30"/>
      <c r="AA36" s="37"/>
      <c r="AB36" s="94">
        <v>27</v>
      </c>
      <c r="AC36" s="11">
        <f>AI34+1</f>
        <v>45971</v>
      </c>
      <c r="AD36" s="11">
        <f t="shared" ref="AD36:AI36" si="99">AC36+1</f>
        <v>45972</v>
      </c>
      <c r="AE36" s="11">
        <f t="shared" si="99"/>
        <v>45973</v>
      </c>
      <c r="AF36" s="11">
        <f t="shared" si="99"/>
        <v>45974</v>
      </c>
      <c r="AG36" s="11">
        <f t="shared" si="99"/>
        <v>45975</v>
      </c>
      <c r="AH36" s="12">
        <f t="shared" si="99"/>
        <v>45976</v>
      </c>
      <c r="AI36" s="13">
        <f t="shared" si="99"/>
        <v>45977</v>
      </c>
      <c r="AJ36" s="30">
        <f t="shared" ref="AJ36" si="100">COUNTIF(AC37:AI37,"★")</f>
        <v>0</v>
      </c>
      <c r="AK36" s="30"/>
      <c r="AL36" s="10" t="str">
        <f>TEXT(AC36,"YYYY-MM")</f>
        <v>2025-11</v>
      </c>
      <c r="AM36" s="56" cm="1">
        <f t="array" ref="AM36">SUMPRODUCT((AC36:AI36&gt;=$N$7)*(AC36:AI36 &lt;= $N$8)*(TEXT(AC36:AI36,"yyyy-mm")=AL36)*(AC37:AI37 = "●"))</f>
        <v>0</v>
      </c>
      <c r="AN36" s="56" cm="1">
        <f t="array" ref="AN36">SUMPRODUCT((AH36:AI36&gt;=$N$7)*(AH36:AI36 &lt;= $N$8)*(TEXT(AH36:AI36,"yyyy-mm")=AL36)*(AH37:AI37 = "▲"))</f>
        <v>0</v>
      </c>
      <c r="AO36" s="56" cm="1">
        <f t="array" ref="AO36">SUMPRODUCT((AC36:AI36&gt;=$N$7)*(AC36:AI36 &lt;= $N$8)*(TEXT(AC36:AI36,"yyyy-mm")=AL36)*(AC37:AI37 = "★"))</f>
        <v>0</v>
      </c>
      <c r="AP36" s="30"/>
      <c r="AQ36" s="30"/>
    </row>
    <row r="37" spans="1:43" ht="20.25" thickBot="1">
      <c r="A37" s="5">
        <v>1</v>
      </c>
      <c r="B37" s="5">
        <v>29</v>
      </c>
      <c r="C37" s="18">
        <f t="shared" si="0"/>
        <v>46631</v>
      </c>
      <c r="D37" s="18">
        <f t="shared" si="2"/>
        <v>46231</v>
      </c>
      <c r="E37" s="5" t="str">
        <f t="shared" si="1"/>
        <v>2027-09</v>
      </c>
      <c r="F37" s="63">
        <f ca="1">SUMIF($AL$105:$AM$146,E37,$AM$105:$AM$146)+SUMIF($V$155:$W$196,E37,$W$155:$W$196)</f>
        <v>0</v>
      </c>
      <c r="G37" s="63">
        <f ca="1">SUMIF($AL$105:$AN$146,E37,$AN$105:$AN$146)+SUMIF($V$155:$X$196,E37,$X$155:$X$196)</f>
        <v>0</v>
      </c>
      <c r="H37" s="63">
        <f ca="1">SUMIF($AL$105:$AO$146,E37,$AO$105:$AO$146)+SUMIF($V$155:$Y$196,E37,$Y$155:$Y$196)</f>
        <v>0</v>
      </c>
      <c r="I37" s="66">
        <f>IF(D37=D36,-1,F37/(F37+H37))</f>
        <v>-1</v>
      </c>
      <c r="J37" s="10"/>
      <c r="K37" s="37" t="str">
        <f t="shared" ref="K37" si="101">IF(U37&gt;=0.285,"OK","NG")</f>
        <v>NG</v>
      </c>
      <c r="L37" s="95"/>
      <c r="M37" s="14"/>
      <c r="N37" s="14"/>
      <c r="O37" s="14"/>
      <c r="P37" s="14"/>
      <c r="Q37" s="14"/>
      <c r="R37" s="15"/>
      <c r="S37" s="16"/>
      <c r="T37" s="30">
        <f t="shared" ref="T37" si="102">COUNTIF(M37:S37,"●")</f>
        <v>0</v>
      </c>
      <c r="U37" s="64">
        <f t="shared" ref="U37" si="103">IF(COUNTA(M37:S37)=0,-1,IF(OR(COUNTIF(M37:S37,"▲")&gt;6,AND(M36&lt;$N$8,$N$8&lt;S36)),0.285,IF(T36+T37=0,0,T37/(T37+T36))))</f>
        <v>-1</v>
      </c>
      <c r="V37" s="10" t="str">
        <f>TEXT(S36,"YYYY-MM")</f>
        <v>2025-07</v>
      </c>
      <c r="W37" s="56" cm="1">
        <f t="array" ref="W37">IF(V37=V36,0,SUMPRODUCT((M36:S36&gt;=$N$7)*(M36:S36 &lt;= $N$8)*(TEXT(M36:S36,"yyyy-mm")=V37)*(M37:S37 = "●")))</f>
        <v>0</v>
      </c>
      <c r="X37" s="56" cm="1">
        <f t="array" ref="X37">IF(V37=V36,0,SUMPRODUCT((M36:S36&gt;=$N$7)*(M36:S36 &lt;= $N$8)*(TEXT(M36:S36,"yyyy-mm")=V37)*(M37:S37 = "▲")))</f>
        <v>0</v>
      </c>
      <c r="Y37" s="56" cm="1">
        <f t="array" ref="Y37">IF(V37=V36,0,SUMPRODUCT((M36:S36&gt;=$N$7)*(M36:S36 &lt;= $N$8)*(TEXT(M36:S36,"yyyy-mm")=V37)*(M37:S37 = "★")))</f>
        <v>0</v>
      </c>
      <c r="Z37" s="30"/>
      <c r="AA37" s="37" t="str">
        <f t="shared" ref="AA37" si="104">IF(AK37&gt;=0.285,"OK","NG")</f>
        <v>NG</v>
      </c>
      <c r="AB37" s="95"/>
      <c r="AC37" s="14"/>
      <c r="AD37" s="14"/>
      <c r="AE37" s="14"/>
      <c r="AF37" s="14"/>
      <c r="AG37" s="14"/>
      <c r="AH37" s="15"/>
      <c r="AI37" s="16"/>
      <c r="AJ37" s="30">
        <f t="shared" ref="AJ37" si="105">COUNTIF(AC37:AI37,"●")</f>
        <v>0</v>
      </c>
      <c r="AK37" s="64">
        <f t="shared" ref="AK37" si="106">IF(COUNTA(AC37:AI37)=0,-1,IF(OR(COUNTIF(AC37:AI37,"▲")&gt;6,AND(AC36&lt;$N$8,$N$8&lt;AI36)),0.285,IF(AJ36+AJ37=0,0,AJ37/(AJ37+AJ36))))</f>
        <v>-1</v>
      </c>
      <c r="AL37" s="10" t="str">
        <f>TEXT(AI36,"YYYY-MM")</f>
        <v>2025-11</v>
      </c>
      <c r="AM37" s="56" cm="1">
        <f t="array" ref="AM37">IF(AL37=AL36,0,SUMPRODUCT((AC36:AI36&gt;=$N$7)*(AC36:AI36 &lt;= $N$8)*(TEXT(AC36:AI36,"yyyy-mm")=AL37)*(AC37:AI37 = "●")))</f>
        <v>0</v>
      </c>
      <c r="AN37" s="56" cm="1">
        <f t="array" ref="AN37">IF(AL37=AL36,0,SUMPRODUCT((AC36:AI36&gt;=$N$7)*(AC36:AI36 &lt;= $N$8)*(TEXT(AC36:AI36,"yyyy-mm")=AL37)*(AC37:AI37 = "▲")))</f>
        <v>0</v>
      </c>
      <c r="AO37" s="56" cm="1">
        <f t="array" ref="AO37">IF(AL37=AL36,0,SUMPRODUCT((AC36:AI36&gt;=$N$7)*(AC36:AI36 &lt;= $N$8)*(TEXT(AC36:AI36,"yyyy-mm")=AL37)*(AC37:AI37 = "★")))</f>
        <v>0</v>
      </c>
      <c r="AP37" s="30"/>
      <c r="AQ37" s="30"/>
    </row>
    <row r="38" spans="1:43">
      <c r="A38" s="5">
        <v>2</v>
      </c>
      <c r="B38" s="5">
        <v>30</v>
      </c>
      <c r="C38" s="18">
        <f t="shared" si="0"/>
        <v>46661</v>
      </c>
      <c r="D38" s="18">
        <f t="shared" si="2"/>
        <v>46231</v>
      </c>
      <c r="E38" s="5" t="str">
        <f t="shared" si="1"/>
        <v>2027-10</v>
      </c>
      <c r="F38" s="63">
        <f ca="1">SUMIF($V$155:$W$196,E38,$W$155:$W$196)</f>
        <v>0</v>
      </c>
      <c r="G38" s="63">
        <f ca="1">SUMIF($V$155:$X$196,E38,$X$155:$X$196)</f>
        <v>0</v>
      </c>
      <c r="H38" s="63">
        <f ca="1">SUMIF($V$155:$Y$196,E38,$Y$155:$Y$196)</f>
        <v>0</v>
      </c>
      <c r="I38" s="66">
        <f>IF(D38=D37,-1,F38/(F38+H38))</f>
        <v>-1</v>
      </c>
      <c r="J38" s="10"/>
      <c r="K38" s="37"/>
      <c r="L38" s="94">
        <v>12</v>
      </c>
      <c r="M38" s="11">
        <f>S36+1</f>
        <v>45866</v>
      </c>
      <c r="N38" s="11">
        <f>M38+1</f>
        <v>45867</v>
      </c>
      <c r="O38" s="11">
        <f t="shared" ref="O38:Q66" si="107">N38+1</f>
        <v>45868</v>
      </c>
      <c r="P38" s="11">
        <f t="shared" si="107"/>
        <v>45869</v>
      </c>
      <c r="Q38" s="11">
        <f t="shared" si="107"/>
        <v>45870</v>
      </c>
      <c r="R38" s="12">
        <f>Q38+1</f>
        <v>45871</v>
      </c>
      <c r="S38" s="13">
        <f>R38+1</f>
        <v>45872</v>
      </c>
      <c r="T38" s="30">
        <f t="shared" ref="T38" si="108">COUNTIF(M39:S39,"★")</f>
        <v>0</v>
      </c>
      <c r="U38" s="30"/>
      <c r="V38" s="10" t="str">
        <f>TEXT(M38,"YYYY-MM")</f>
        <v>2025-07</v>
      </c>
      <c r="W38" s="56" cm="1">
        <f t="array" ref="W38">SUMPRODUCT((M38:S38&gt;=$N$7)*(M38:S38 &lt;= $N$8)*(TEXT(M38:S38,"yyyy-mm")=V38)*(M39:S39 = "●"))</f>
        <v>0</v>
      </c>
      <c r="X38" s="56" cm="1">
        <f t="array" ref="X38">SUMPRODUCT((R38:S38&gt;=$N$7)*(R38:S38 &lt;= $N$8)*(TEXT(R38:S38,"yyyy-mm")=V38)*(R39:S39 = "▲"))</f>
        <v>0</v>
      </c>
      <c r="Y38" s="56" cm="1">
        <f t="array" ref="Y38">SUMPRODUCT((M38:S38&gt;=$N$7)*(M38:S38 &lt;= $N$8)*(TEXT(M38:S38,"yyyy-mm")=V38)*(M39:S39 = "★"))</f>
        <v>0</v>
      </c>
      <c r="Z38" s="30"/>
      <c r="AA38" s="37"/>
      <c r="AB38" s="94">
        <v>28</v>
      </c>
      <c r="AC38" s="11">
        <f>AI36+1</f>
        <v>45978</v>
      </c>
      <c r="AD38" s="11">
        <f t="shared" ref="AD38:AI38" si="109">AC38+1</f>
        <v>45979</v>
      </c>
      <c r="AE38" s="11">
        <f t="shared" si="109"/>
        <v>45980</v>
      </c>
      <c r="AF38" s="11">
        <f t="shared" si="109"/>
        <v>45981</v>
      </c>
      <c r="AG38" s="11">
        <f t="shared" si="109"/>
        <v>45982</v>
      </c>
      <c r="AH38" s="12">
        <f t="shared" si="109"/>
        <v>45983</v>
      </c>
      <c r="AI38" s="13">
        <f t="shared" si="109"/>
        <v>45984</v>
      </c>
      <c r="AJ38" s="30">
        <f t="shared" ref="AJ38" si="110">COUNTIF(AC39:AI39,"★")</f>
        <v>0</v>
      </c>
      <c r="AK38" s="30"/>
      <c r="AL38" s="10" t="str">
        <f>TEXT(AC38,"YYYY-MM")</f>
        <v>2025-11</v>
      </c>
      <c r="AM38" s="56" cm="1">
        <f t="array" ref="AM38">SUMPRODUCT((AC38:AI38&gt;=$N$7)*(AC38:AI38 &lt;= $N$8)*(TEXT(AC38:AI38,"yyyy-mm")=AL38)*(AC39:AI39 = "●"))</f>
        <v>0</v>
      </c>
      <c r="AN38" s="56" cm="1">
        <f t="array" ref="AN38">SUMPRODUCT((AH38:AI38&gt;=$N$7)*(AH38:AI38 &lt;= $N$8)*(TEXT(AH38:AI38,"yyyy-mm")=AL38)*(AH39:AI39 = "▲"))</f>
        <v>0</v>
      </c>
      <c r="AO38" s="56" cm="1">
        <f t="array" ref="AO38">SUMPRODUCT((AC38:AI38&gt;=$N$7)*(AC38:AI38 &lt;= $N$8)*(TEXT(AC38:AI38,"yyyy-mm")=AL38)*(AC39:AI39 = "★"))</f>
        <v>0</v>
      </c>
      <c r="AP38" s="30"/>
      <c r="AQ38" s="30"/>
    </row>
    <row r="39" spans="1:43" ht="20.25" thickBot="1">
      <c r="A39" s="5">
        <v>3</v>
      </c>
      <c r="B39" s="5">
        <v>31</v>
      </c>
      <c r="C39" s="18">
        <f t="shared" si="0"/>
        <v>46692</v>
      </c>
      <c r="D39" s="18">
        <f t="shared" si="2"/>
        <v>46231</v>
      </c>
      <c r="E39" s="5" t="str">
        <f t="shared" si="1"/>
        <v>2027-11</v>
      </c>
      <c r="F39" s="63">
        <f ca="1">SUMIF($V$155:$W$196,E39,$W$155:$W$196)</f>
        <v>0</v>
      </c>
      <c r="G39" s="63">
        <f ca="1">SUMIF($V$155:$X$196,E39,$X$155:$X$196)</f>
        <v>0</v>
      </c>
      <c r="H39" s="63">
        <f ca="1">SUMIF($V$155:$Y$196,E39,$Y$155:$Y$196)</f>
        <v>0</v>
      </c>
      <c r="I39" s="66">
        <f>IF(D39=D38,-1,F39/(F39+H39))</f>
        <v>-1</v>
      </c>
      <c r="J39" s="10"/>
      <c r="K39" s="37" t="str">
        <f t="shared" ref="K39" si="111">IF(U39&gt;=0.285,"OK","NG")</f>
        <v>NG</v>
      </c>
      <c r="L39" s="95"/>
      <c r="M39" s="14"/>
      <c r="N39" s="14"/>
      <c r="O39" s="14"/>
      <c r="P39" s="14"/>
      <c r="Q39" s="14"/>
      <c r="R39" s="15"/>
      <c r="S39" s="16"/>
      <c r="T39" s="30">
        <f t="shared" ref="T39" si="112">COUNTIF(M39:S39,"●")</f>
        <v>0</v>
      </c>
      <c r="U39" s="64">
        <f t="shared" ref="U39" si="113">IF(COUNTA(M39:S39)=0,-1,IF(OR(COUNTIF(M39:S39,"▲")&gt;6,AND(M38&lt;$N$8,$N$8&lt;S38)),0.285,IF(T38+T39=0,0,T39/(T39+T38))))</f>
        <v>-1</v>
      </c>
      <c r="V39" s="10" t="str">
        <f>TEXT(S38,"YYYY-MM")</f>
        <v>2025-08</v>
      </c>
      <c r="W39" s="56" cm="1">
        <f t="array" ref="W39">IF(V39=V38,0,SUMPRODUCT((M38:S38&gt;=$N$7)*(M38:S38 &lt;= $N$8)*(TEXT(M38:S38,"yyyy-mm")=V39)*(M39:S39 = "●")))</f>
        <v>0</v>
      </c>
      <c r="X39" s="56" cm="1">
        <f t="array" ref="X39">IF(V39=V38,0,SUMPRODUCT((M38:S38&gt;=$N$7)*(M38:S38 &lt;= $N$8)*(TEXT(M38:S38,"yyyy-mm")=V39)*(M39:S39 = "▲")))</f>
        <v>0</v>
      </c>
      <c r="Y39" s="56" cm="1">
        <f t="array" ref="Y39">IF(V39=V38,0,SUMPRODUCT((M38:S38&gt;=$N$7)*(M38:S38 &lt;= $N$8)*(TEXT(M38:S38,"yyyy-mm")=V39)*(M39:S39 = "★")))</f>
        <v>0</v>
      </c>
      <c r="Z39" s="30"/>
      <c r="AA39" s="37" t="str">
        <f t="shared" ref="AA39" si="114">IF(AK39&gt;=0.285,"OK","NG")</f>
        <v>NG</v>
      </c>
      <c r="AB39" s="95"/>
      <c r="AC39" s="14"/>
      <c r="AD39" s="14"/>
      <c r="AE39" s="14"/>
      <c r="AF39" s="14"/>
      <c r="AG39" s="14"/>
      <c r="AH39" s="15"/>
      <c r="AI39" s="16"/>
      <c r="AJ39" s="30">
        <f t="shared" ref="AJ39" si="115">COUNTIF(AC39:AI39,"●")</f>
        <v>0</v>
      </c>
      <c r="AK39" s="64">
        <f t="shared" ref="AK39" si="116">IF(COUNTA(AC39:AI39)=0,-1,IF(OR(COUNTIF(AC39:AI39,"▲")&gt;6,AND(AC38&lt;$N$8,$N$8&lt;AI38)),0.285,IF(AJ38+AJ39=0,0,AJ39/(AJ39+AJ38))))</f>
        <v>-1</v>
      </c>
      <c r="AL39" s="10" t="str">
        <f>TEXT(AI38,"YYYY-MM")</f>
        <v>2025-11</v>
      </c>
      <c r="AM39" s="56" cm="1">
        <f t="array" ref="AM39">IF(AL39=AL38,0,SUMPRODUCT((AC38:AI38&gt;=$N$7)*(AC38:AI38 &lt;= $N$8)*(TEXT(AC38:AI38,"yyyy-mm")=AL39)*(AC39:AI39 = "●")))</f>
        <v>0</v>
      </c>
      <c r="AN39" s="56" cm="1">
        <f t="array" ref="AN39">IF(AL39=AL38,0,SUMPRODUCT((AC38:AI38&gt;=$N$7)*(AC38:AI38 &lt;= $N$8)*(TEXT(AC38:AI38,"yyyy-mm")=AL39)*(AC39:AI39 = "▲")))</f>
        <v>0</v>
      </c>
      <c r="AO39" s="56" cm="1">
        <f t="array" ref="AO39">IF(AL39=AL38,0,SUMPRODUCT((AC38:AI38&gt;=$N$7)*(AC38:AI38 &lt;= $N$8)*(TEXT(AC38:AI38,"yyyy-mm")=AL39)*(AC39:AI39 = "★")))</f>
        <v>0</v>
      </c>
      <c r="AP39" s="30"/>
      <c r="AQ39" s="30"/>
    </row>
    <row r="40" spans="1:43">
      <c r="A40" s="5">
        <v>4</v>
      </c>
      <c r="B40" s="5">
        <v>32</v>
      </c>
      <c r="C40" s="18">
        <f t="shared" si="0"/>
        <v>46722</v>
      </c>
      <c r="D40" s="18">
        <f t="shared" si="2"/>
        <v>46231</v>
      </c>
      <c r="E40" s="5" t="str">
        <f t="shared" si="1"/>
        <v>2027-12</v>
      </c>
      <c r="F40" s="63">
        <f ca="1">SUMIF($V$155:$W$196,E40,$W$155:$W$196)+SUMIF($AL$155:$AM$196,E40,$AM$155:$AM$196)</f>
        <v>0</v>
      </c>
      <c r="G40" s="63">
        <f ca="1">SUMIF($V$155:$X$196,E40,$X$155:$X$196)+SUMIF($AL$155:$AN$196,E40,$AN$155:$AN$196)</f>
        <v>0</v>
      </c>
      <c r="H40" s="63">
        <f ca="1">SUMIF($V$155:$Y$196,E40,$Y$155:$Y$196)+SUMIF($AL$155:$AO$196,E40,$AO$155:$AO$196)</f>
        <v>0</v>
      </c>
      <c r="I40" s="66">
        <f>IF(D40=D39,-1,F40/(F40+H40))</f>
        <v>-1</v>
      </c>
      <c r="J40" s="10"/>
      <c r="K40" s="37"/>
      <c r="L40" s="94">
        <v>13</v>
      </c>
      <c r="M40" s="11">
        <f>S38+1</f>
        <v>45873</v>
      </c>
      <c r="N40" s="11">
        <f>M40+1</f>
        <v>45874</v>
      </c>
      <c r="O40" s="11">
        <f t="shared" ref="O40:Q68" si="117">N40+1</f>
        <v>45875</v>
      </c>
      <c r="P40" s="11">
        <f t="shared" si="117"/>
        <v>45876</v>
      </c>
      <c r="Q40" s="11">
        <f t="shared" si="117"/>
        <v>45877</v>
      </c>
      <c r="R40" s="12">
        <f>Q40+1</f>
        <v>45878</v>
      </c>
      <c r="S40" s="13">
        <f>R40+1</f>
        <v>45879</v>
      </c>
      <c r="T40" s="30">
        <f t="shared" ref="T40" si="118">COUNTIF(M41:S41,"★")</f>
        <v>0</v>
      </c>
      <c r="U40" s="30"/>
      <c r="V40" s="10" t="str">
        <f>TEXT(M40,"YYYY-MM")</f>
        <v>2025-08</v>
      </c>
      <c r="W40" s="56" cm="1">
        <f t="array" ref="W40">SUMPRODUCT((M40:S40&gt;=$N$7)*(M40:S40 &lt;= $N$8)*(TEXT(M40:S40,"yyyy-mm")=V40)*(M41:S41 = "●"))</f>
        <v>0</v>
      </c>
      <c r="X40" s="56" cm="1">
        <f t="array" ref="X40">SUMPRODUCT((R40:S40&gt;=$N$7)*(R40:S40 &lt;= $N$8)*(TEXT(R40:S40,"yyyy-mm")=V40)*(R41:S41 = "▲"))</f>
        <v>0</v>
      </c>
      <c r="Y40" s="56" cm="1">
        <f t="array" ref="Y40">SUMPRODUCT((M40:S40&gt;=$N$7)*(M40:S40 &lt;= $N$8)*(TEXT(M40:S40,"yyyy-mm")=V40)*(M41:S41 = "★"))</f>
        <v>0</v>
      </c>
      <c r="Z40" s="30"/>
      <c r="AA40" s="37"/>
      <c r="AB40" s="94">
        <v>29</v>
      </c>
      <c r="AC40" s="11">
        <f>AI38+1</f>
        <v>45985</v>
      </c>
      <c r="AD40" s="11">
        <f t="shared" ref="AD40:AI40" si="119">AC40+1</f>
        <v>45986</v>
      </c>
      <c r="AE40" s="11">
        <f t="shared" si="119"/>
        <v>45987</v>
      </c>
      <c r="AF40" s="11">
        <f t="shared" si="119"/>
        <v>45988</v>
      </c>
      <c r="AG40" s="11">
        <f t="shared" si="119"/>
        <v>45989</v>
      </c>
      <c r="AH40" s="12">
        <f t="shared" si="119"/>
        <v>45990</v>
      </c>
      <c r="AI40" s="13">
        <f t="shared" si="119"/>
        <v>45991</v>
      </c>
      <c r="AJ40" s="30">
        <f t="shared" ref="AJ40" si="120">COUNTIF(AC41:AI41,"★")</f>
        <v>0</v>
      </c>
      <c r="AK40" s="30"/>
      <c r="AL40" s="10" t="str">
        <f>TEXT(AC40,"YYYY-MM")</f>
        <v>2025-11</v>
      </c>
      <c r="AM40" s="56" cm="1">
        <f t="array" ref="AM40">SUMPRODUCT((AC40:AI40&gt;=$N$7)*(AC40:AI40 &lt;= $N$8)*(TEXT(AC40:AI40,"yyyy-mm")=AL40)*(AC41:AI41 = "●"))</f>
        <v>0</v>
      </c>
      <c r="AN40" s="56" cm="1">
        <f t="array" ref="AN40">SUMPRODUCT((AH40:AI40&gt;=$N$7)*(AH40:AI40 &lt;= $N$8)*(TEXT(AH40:AI40,"yyyy-mm")=AL40)*(AH41:AI41 = "▲"))</f>
        <v>0</v>
      </c>
      <c r="AO40" s="56" cm="1">
        <f t="array" ref="AO40">SUMPRODUCT((AC40:AI40&gt;=$N$7)*(AC40:AI40 &lt;= $N$8)*(TEXT(AC40:AI40,"yyyy-mm")=AL40)*(AC41:AI41 = "★"))</f>
        <v>0</v>
      </c>
      <c r="AP40" s="30"/>
      <c r="AQ40" s="30"/>
    </row>
    <row r="41" spans="1:43" ht="20.25" thickBot="1">
      <c r="A41" s="5">
        <v>5</v>
      </c>
      <c r="B41" s="5">
        <v>33</v>
      </c>
      <c r="C41" s="18">
        <f t="shared" si="0"/>
        <v>46753</v>
      </c>
      <c r="D41" s="18">
        <f t="shared" si="2"/>
        <v>46231</v>
      </c>
      <c r="E41" s="5" t="str">
        <f t="shared" si="1"/>
        <v>2028-01</v>
      </c>
      <c r="F41" s="63">
        <f ca="1">SUMIF($V$155:$W$196,E41,$W$155:$W$196)+SUMIF($AL$155:$AM$196,E41,$AM$155:$AM$196)</f>
        <v>0</v>
      </c>
      <c r="G41" s="63">
        <f ca="1">SUMIF($V$155:$X$196,E41,$X$155:$X$196)+SUMIF($AL$155:$AN$196,E41,$AN$155:$AN$196)</f>
        <v>0</v>
      </c>
      <c r="H41" s="63">
        <f ca="1">SUMIF($V$155:$Y$196,E41,$Y$155:$Y$196)+SUMIF($AL$155:$AO$196,E41,$AO$155:$AO$196)</f>
        <v>0</v>
      </c>
      <c r="I41" s="66">
        <f>IF(D41=D40,-1,F41/(F41+H41))</f>
        <v>-1</v>
      </c>
      <c r="J41" s="10"/>
      <c r="K41" s="37" t="str">
        <f t="shared" ref="K41" si="121">IF(U41&gt;=0.285,"OK","NG")</f>
        <v>NG</v>
      </c>
      <c r="L41" s="95"/>
      <c r="M41" s="14"/>
      <c r="N41" s="14"/>
      <c r="O41" s="14"/>
      <c r="P41" s="14"/>
      <c r="Q41" s="14"/>
      <c r="R41" s="15"/>
      <c r="S41" s="16"/>
      <c r="T41" s="30">
        <f t="shared" ref="T41" si="122">COUNTIF(M41:S41,"●")</f>
        <v>0</v>
      </c>
      <c r="U41" s="64">
        <f t="shared" ref="U41" si="123">IF(COUNTA(M41:S41)=0,-1,IF(OR(COUNTIF(M41:S41,"▲")&gt;6,AND(M40&lt;$N$8,$N$8&lt;S40)),0.285,IF(T40+T41=0,0,T41/(T41+T40))))</f>
        <v>-1</v>
      </c>
      <c r="V41" s="10" t="str">
        <f>TEXT(S40,"YYYY-MM")</f>
        <v>2025-08</v>
      </c>
      <c r="W41" s="56" cm="1">
        <f t="array" ref="W41">IF(V41=V40,0,SUMPRODUCT((M40:S40&gt;=$N$7)*(M40:S40 &lt;= $N$8)*(TEXT(M40:S40,"yyyy-mm")=V41)*(M41:S41 = "●")))</f>
        <v>0</v>
      </c>
      <c r="X41" s="56" cm="1">
        <f t="array" ref="X41">IF(V41=V40,0,SUMPRODUCT((M40:S40&gt;=$N$7)*(M40:S40 &lt;= $N$8)*(TEXT(M40:S40,"yyyy-mm")=V41)*(M41:S41 = "▲")))</f>
        <v>0</v>
      </c>
      <c r="Y41" s="56" cm="1">
        <f t="array" ref="Y41">IF(V41=V40,0,SUMPRODUCT((M40:S40&gt;=$N$7)*(M40:S40 &lt;= $N$8)*(TEXT(M40:S40,"yyyy-mm")=V41)*(M41:S41 = "★")))</f>
        <v>0</v>
      </c>
      <c r="Z41" s="30"/>
      <c r="AA41" s="37" t="str">
        <f t="shared" ref="AA41" si="124">IF(AK41&gt;=0.285,"OK","NG")</f>
        <v>NG</v>
      </c>
      <c r="AB41" s="95"/>
      <c r="AC41" s="14"/>
      <c r="AD41" s="14"/>
      <c r="AE41" s="14"/>
      <c r="AF41" s="14"/>
      <c r="AG41" s="14"/>
      <c r="AH41" s="15"/>
      <c r="AI41" s="16"/>
      <c r="AJ41" s="30">
        <f t="shared" ref="AJ41" si="125">COUNTIF(AC41:AI41,"●")</f>
        <v>0</v>
      </c>
      <c r="AK41" s="64">
        <f t="shared" ref="AK41" si="126">IF(COUNTA(AC41:AI41)=0,-1,IF(OR(COUNTIF(AC41:AI41,"▲")&gt;6,AND(AC40&lt;$N$8,$N$8&lt;AI40)),0.285,IF(AJ40+AJ41=0,0,AJ41/(AJ41+AJ40))))</f>
        <v>-1</v>
      </c>
      <c r="AL41" s="10" t="str">
        <f>TEXT(AI40,"YYYY-MM")</f>
        <v>2025-11</v>
      </c>
      <c r="AM41" s="56" cm="1">
        <f t="array" ref="AM41">IF(AL41=AL40,0,SUMPRODUCT((AC40:AI40&gt;=$N$7)*(AC40:AI40 &lt;= $N$8)*(TEXT(AC40:AI40,"yyyy-mm")=AL41)*(AC41:AI41 = "●")))</f>
        <v>0</v>
      </c>
      <c r="AN41" s="56" cm="1">
        <f t="array" ref="AN41">IF(AL41=AL40,0,SUMPRODUCT((AC40:AI40&gt;=$N$7)*(AC40:AI40 &lt;= $N$8)*(TEXT(AC40:AI40,"yyyy-mm")=AL41)*(AC41:AI41 = "▲")))</f>
        <v>0</v>
      </c>
      <c r="AO41" s="56" cm="1">
        <f t="array" ref="AO41">IF(AL41=AL40,0,SUMPRODUCT((AC40:AI40&gt;=$N$7)*(AC40:AI40 &lt;= $N$8)*(TEXT(AC40:AI40,"yyyy-mm")=AL41)*(AC41:AI41 = "★")))</f>
        <v>0</v>
      </c>
      <c r="AP41" s="30"/>
      <c r="AQ41" s="30"/>
    </row>
    <row r="42" spans="1:43">
      <c r="A42" s="5">
        <v>1</v>
      </c>
      <c r="B42" s="5">
        <v>34</v>
      </c>
      <c r="C42" s="18">
        <f t="shared" si="0"/>
        <v>46784</v>
      </c>
      <c r="D42" s="18">
        <f t="shared" si="2"/>
        <v>46231</v>
      </c>
      <c r="E42" s="5" t="str">
        <f t="shared" si="1"/>
        <v>2028-02</v>
      </c>
      <c r="F42" s="63">
        <f ca="1">SUMIF($V$155:$W$196,E42,$W$155:$W$196)+SUMIF($AL$155:$AM$196,E42,$AM$155:$AM$196)</f>
        <v>0</v>
      </c>
      <c r="G42" s="63">
        <f ca="1">SUMIF($V$155:$X$196,E42,$X$155:$X$196)+SUMIF($AL$155:$AN$196,E42,$AN$155:$AN$196)</f>
        <v>0</v>
      </c>
      <c r="H42" s="63">
        <f ca="1">SUMIF($V$155:$Y$196,E42,$Y$155:$Y$196)+SUMIF($AL$155:$AO$196,E42,$AO$155:$AO$196)</f>
        <v>0</v>
      </c>
      <c r="I42" s="66">
        <f>IF(D42=D41,-1,F42/(F42+H42))</f>
        <v>-1</v>
      </c>
      <c r="J42" s="10"/>
      <c r="K42" s="37"/>
      <c r="L42" s="94">
        <v>14</v>
      </c>
      <c r="M42" s="11">
        <f>S40+1</f>
        <v>45880</v>
      </c>
      <c r="N42" s="11">
        <f>M42+1</f>
        <v>45881</v>
      </c>
      <c r="O42" s="11">
        <f t="shared" ref="O42:Q70" si="127">N42+1</f>
        <v>45882</v>
      </c>
      <c r="P42" s="11">
        <f t="shared" si="127"/>
        <v>45883</v>
      </c>
      <c r="Q42" s="11">
        <f t="shared" si="127"/>
        <v>45884</v>
      </c>
      <c r="R42" s="12">
        <f>Q42+1</f>
        <v>45885</v>
      </c>
      <c r="S42" s="13">
        <f>R42+1</f>
        <v>45886</v>
      </c>
      <c r="T42" s="30">
        <f t="shared" ref="T42" si="128">COUNTIF(M43:S43,"★")</f>
        <v>0</v>
      </c>
      <c r="U42" s="30"/>
      <c r="V42" s="10" t="str">
        <f>TEXT(M42,"YYYY-MM")</f>
        <v>2025-08</v>
      </c>
      <c r="W42" s="56" cm="1">
        <f t="array" ref="W42">SUMPRODUCT((M42:S42&gt;=$N$7)*(M42:S42 &lt;= $N$8)*(TEXT(M42:S42,"yyyy-mm")=V42)*(M43:S43 = "●"))</f>
        <v>0</v>
      </c>
      <c r="X42" s="56" cm="1">
        <f t="array" ref="X42">SUMPRODUCT((R42:S42&gt;=$N$7)*(R42:S42 &lt;= $N$8)*(TEXT(R42:S42,"yyyy-mm")=V42)*(R43:S43 = "▲"))</f>
        <v>0</v>
      </c>
      <c r="Y42" s="56" cm="1">
        <f t="array" ref="Y42">SUMPRODUCT((M42:S42&gt;=$N$7)*(M42:S42 &lt;= $N$8)*(TEXT(M42:S42,"yyyy-mm")=V42)*(M43:S43 = "★"))</f>
        <v>0</v>
      </c>
      <c r="Z42" s="30"/>
      <c r="AA42" s="37"/>
      <c r="AB42" s="94">
        <v>30</v>
      </c>
      <c r="AC42" s="11">
        <f>AI40+1</f>
        <v>45992</v>
      </c>
      <c r="AD42" s="11">
        <f t="shared" ref="AD42:AI42" si="129">AC42+1</f>
        <v>45993</v>
      </c>
      <c r="AE42" s="11">
        <f t="shared" si="129"/>
        <v>45994</v>
      </c>
      <c r="AF42" s="11">
        <f t="shared" si="129"/>
        <v>45995</v>
      </c>
      <c r="AG42" s="11">
        <f t="shared" si="129"/>
        <v>45996</v>
      </c>
      <c r="AH42" s="12">
        <f t="shared" si="129"/>
        <v>45997</v>
      </c>
      <c r="AI42" s="13">
        <f t="shared" si="129"/>
        <v>45998</v>
      </c>
      <c r="AJ42" s="30">
        <f t="shared" ref="AJ42" si="130">COUNTIF(AC43:AI43,"★")</f>
        <v>0</v>
      </c>
      <c r="AK42" s="30"/>
      <c r="AL42" s="10" t="str">
        <f>TEXT(AC42,"YYYY-MM")</f>
        <v>2025-12</v>
      </c>
      <c r="AM42" s="56" cm="1">
        <f t="array" ref="AM42">SUMPRODUCT((AC42:AI42&gt;=$N$7)*(AC42:AI42 &lt;= $N$8)*(TEXT(AC42:AI42,"yyyy-mm")=AL42)*(AC43:AI43 = "●"))</f>
        <v>0</v>
      </c>
      <c r="AN42" s="56" cm="1">
        <f t="array" ref="AN42">SUMPRODUCT((AH42:AI42&gt;=$N$7)*(AH42:AI42 &lt;= $N$8)*(TEXT(AH42:AI42,"yyyy-mm")=AL42)*(AH43:AI43 = "▲"))</f>
        <v>0</v>
      </c>
      <c r="AO42" s="56" cm="1">
        <f t="array" ref="AO42">SUMPRODUCT((AC42:AI42&gt;=$N$7)*(AC42:AI42 &lt;= $N$8)*(TEXT(AC42:AI42,"yyyy-mm")=AL42)*(AC43:AI43 = "★"))</f>
        <v>0</v>
      </c>
      <c r="AP42" s="30"/>
      <c r="AQ42" s="30"/>
    </row>
    <row r="43" spans="1:43" ht="20.25" thickBot="1">
      <c r="A43" s="5">
        <v>2</v>
      </c>
      <c r="B43" s="5">
        <v>35</v>
      </c>
      <c r="C43" s="18">
        <f t="shared" si="0"/>
        <v>46813</v>
      </c>
      <c r="D43" s="18">
        <f t="shared" si="2"/>
        <v>46231</v>
      </c>
      <c r="E43" s="5" t="str">
        <f t="shared" si="1"/>
        <v>2028-03</v>
      </c>
      <c r="F43" s="63">
        <f ca="1">SUMIF($AL$155:$AM$196,E43,$AM$155:$AM$196)</f>
        <v>0</v>
      </c>
      <c r="G43" s="63">
        <f ca="1">SUMIF($AL$155:$AN$196,E43,$AN$155:$AN$196)</f>
        <v>0</v>
      </c>
      <c r="H43" s="63">
        <f ca="1">SUMIF($AL$155:$AO$196,E43,$AO$155:$AO$196)</f>
        <v>0</v>
      </c>
      <c r="I43" s="66">
        <f>IF(D43=D42,-1,F43/(F43+H43))</f>
        <v>-1</v>
      </c>
      <c r="J43" s="10"/>
      <c r="K43" s="37" t="str">
        <f t="shared" ref="K43" si="131">IF(U43&gt;=0.285,"OK","NG")</f>
        <v>NG</v>
      </c>
      <c r="L43" s="95"/>
      <c r="M43" s="14"/>
      <c r="N43" s="14"/>
      <c r="O43" s="14"/>
      <c r="P43" s="14"/>
      <c r="Q43" s="14"/>
      <c r="R43" s="15"/>
      <c r="S43" s="16"/>
      <c r="T43" s="30">
        <f t="shared" ref="T43" si="132">COUNTIF(M43:S43,"●")</f>
        <v>0</v>
      </c>
      <c r="U43" s="64">
        <f t="shared" ref="U43" si="133">IF(COUNTA(M43:S43)=0,-1,IF(OR(COUNTIF(M43:S43,"▲")&gt;6,AND(M42&lt;$N$8,$N$8&lt;S42)),0.285,IF(T42+T43=0,0,T43/(T43+T42))))</f>
        <v>-1</v>
      </c>
      <c r="V43" s="10" t="str">
        <f>TEXT(S42,"YYYY-MM")</f>
        <v>2025-08</v>
      </c>
      <c r="W43" s="56" cm="1">
        <f t="array" ref="W43">IF(V43=V42,0,SUMPRODUCT((M42:S42&gt;=$N$7)*(M42:S42 &lt;= $N$8)*(TEXT(M42:S42,"yyyy-mm")=V43)*(M43:S43 = "●")))</f>
        <v>0</v>
      </c>
      <c r="X43" s="56" cm="1">
        <f t="array" ref="X43">IF(V43=V42,0,SUMPRODUCT((M42:S42&gt;=$N$7)*(M42:S42 &lt;= $N$8)*(TEXT(M42:S42,"yyyy-mm")=V43)*(M43:S43 = "▲")))</f>
        <v>0</v>
      </c>
      <c r="Y43" s="56" cm="1">
        <f t="array" ref="Y43">IF(V43=V42,0,SUMPRODUCT((M42:S42&gt;=$N$7)*(M42:S42 &lt;= $N$8)*(TEXT(M42:S42,"yyyy-mm")=V43)*(M43:S43 = "★")))</f>
        <v>0</v>
      </c>
      <c r="Z43" s="30"/>
      <c r="AA43" s="37" t="str">
        <f t="shared" ref="AA43" si="134">IF(AK43&gt;=0.285,"OK","NG")</f>
        <v>NG</v>
      </c>
      <c r="AB43" s="95"/>
      <c r="AC43" s="14"/>
      <c r="AD43" s="14"/>
      <c r="AE43" s="14"/>
      <c r="AF43" s="14"/>
      <c r="AG43" s="14"/>
      <c r="AH43" s="15"/>
      <c r="AI43" s="16"/>
      <c r="AJ43" s="30">
        <f t="shared" ref="AJ43" si="135">COUNTIF(AC43:AI43,"●")</f>
        <v>0</v>
      </c>
      <c r="AK43" s="64">
        <f t="shared" ref="AK43" si="136">IF(COUNTA(AC43:AI43)=0,-1,IF(OR(COUNTIF(AC43:AI43,"▲")&gt;6,AND(AC42&lt;$N$8,$N$8&lt;AI42)),0.285,IF(AJ42+AJ43=0,0,AJ43/(AJ43+AJ42))))</f>
        <v>-1</v>
      </c>
      <c r="AL43" s="10" t="str">
        <f>TEXT(AI42,"YYYY-MM")</f>
        <v>2025-12</v>
      </c>
      <c r="AM43" s="56" cm="1">
        <f t="array" ref="AM43">IF(AL43=AL42,0,SUMPRODUCT((AC42:AI42&gt;=$N$7)*(AC42:AI42 &lt;= $N$8)*(TEXT(AC42:AI42,"yyyy-mm")=AL43)*(AC43:AI43 = "●")))</f>
        <v>0</v>
      </c>
      <c r="AN43" s="56" cm="1">
        <f t="array" ref="AN43">IF(AL43=AL42,0,SUMPRODUCT((AC42:AI42&gt;=$N$7)*(AC42:AI42 &lt;= $N$8)*(TEXT(AC42:AI42,"yyyy-mm")=AL43)*(AC43:AI43 = "▲")))</f>
        <v>0</v>
      </c>
      <c r="AO43" s="56" cm="1">
        <f t="array" ref="AO43">IF(AL43=AL42,0,SUMPRODUCT((AC42:AI42&gt;=$N$7)*(AC42:AI42 &lt;= $N$8)*(TEXT(AC42:AI42,"yyyy-mm")=AL43)*(AC43:AI43 = "★")))</f>
        <v>0</v>
      </c>
      <c r="AP43" s="30"/>
      <c r="AQ43" s="30"/>
    </row>
    <row r="44" spans="1:43">
      <c r="A44" s="5">
        <v>3</v>
      </c>
      <c r="B44" s="5">
        <v>36</v>
      </c>
      <c r="C44" s="18">
        <f t="shared" si="0"/>
        <v>46844</v>
      </c>
      <c r="D44" s="18">
        <f t="shared" si="2"/>
        <v>46231</v>
      </c>
      <c r="E44" s="5" t="str">
        <f t="shared" si="1"/>
        <v>2028-04</v>
      </c>
      <c r="F44" s="63">
        <f ca="1">SUMIF($AL$155:$AM$196,E44,$AM$155:$AM$196)</f>
        <v>0</v>
      </c>
      <c r="G44" s="63">
        <f ca="1">SUMIF($AL$155:$AN$196,E44,$AN$155:$AN$196)</f>
        <v>0</v>
      </c>
      <c r="H44" s="63">
        <f ca="1">SUMIF($AL$155:$AO$196,E44,$AO$155:$AO$196)</f>
        <v>0</v>
      </c>
      <c r="I44" s="66">
        <f>IF(D44=D43,-1,F44/(F44+H44))</f>
        <v>-1</v>
      </c>
      <c r="J44" s="10"/>
      <c r="K44" s="37"/>
      <c r="L44" s="94">
        <v>15</v>
      </c>
      <c r="M44" s="11">
        <f>S42+1</f>
        <v>45887</v>
      </c>
      <c r="N44" s="11">
        <f>M44+1</f>
        <v>45888</v>
      </c>
      <c r="O44" s="11">
        <f t="shared" ref="O44:Q72" si="137">N44+1</f>
        <v>45889</v>
      </c>
      <c r="P44" s="11">
        <f t="shared" si="137"/>
        <v>45890</v>
      </c>
      <c r="Q44" s="11">
        <f t="shared" si="137"/>
        <v>45891</v>
      </c>
      <c r="R44" s="12">
        <f>Q44+1</f>
        <v>45892</v>
      </c>
      <c r="S44" s="13">
        <f>R44+1</f>
        <v>45893</v>
      </c>
      <c r="T44" s="30">
        <f t="shared" ref="T44" si="138">COUNTIF(M45:S45,"★")</f>
        <v>0</v>
      </c>
      <c r="U44" s="30"/>
      <c r="V44" s="10" t="str">
        <f>TEXT(M44,"YYYY-MM")</f>
        <v>2025-08</v>
      </c>
      <c r="W44" s="56" cm="1">
        <f t="array" ref="W44">SUMPRODUCT((M44:S44&gt;=$N$7)*(M44:S44 &lt;= $N$8)*(TEXT(M44:S44,"yyyy-mm")=V44)*(M45:S45 = "●"))</f>
        <v>0</v>
      </c>
      <c r="X44" s="56" cm="1">
        <f t="array" ref="X44">SUMPRODUCT((R44:S44&gt;=$N$7)*(R44:S44 &lt;= $N$8)*(TEXT(R44:S44,"yyyy-mm")=V44)*(R45:S45 = "▲"))</f>
        <v>0</v>
      </c>
      <c r="Y44" s="56" cm="1">
        <f t="array" ref="Y44">SUMPRODUCT((M44:S44&gt;=$N$7)*(M44:S44 &lt;= $N$8)*(TEXT(M44:S44,"yyyy-mm")=V44)*(M45:S45 = "★"))</f>
        <v>0</v>
      </c>
      <c r="Z44" s="30"/>
      <c r="AA44" s="37"/>
      <c r="AB44" s="94">
        <v>31</v>
      </c>
      <c r="AC44" s="11">
        <f>AI42+1</f>
        <v>45999</v>
      </c>
      <c r="AD44" s="11">
        <f t="shared" ref="AD44:AI44" si="139">AC44+1</f>
        <v>46000</v>
      </c>
      <c r="AE44" s="11">
        <f t="shared" si="139"/>
        <v>46001</v>
      </c>
      <c r="AF44" s="11">
        <f t="shared" si="139"/>
        <v>46002</v>
      </c>
      <c r="AG44" s="11">
        <f t="shared" si="139"/>
        <v>46003</v>
      </c>
      <c r="AH44" s="12">
        <f t="shared" si="139"/>
        <v>46004</v>
      </c>
      <c r="AI44" s="13">
        <f t="shared" si="139"/>
        <v>46005</v>
      </c>
      <c r="AJ44" s="30">
        <f t="shared" ref="AJ44" si="140">COUNTIF(AC45:AI45,"★")</f>
        <v>0</v>
      </c>
      <c r="AK44" s="30"/>
      <c r="AL44" s="10" t="str">
        <f>TEXT(AC44,"YYYY-MM")</f>
        <v>2025-12</v>
      </c>
      <c r="AM44" s="56" cm="1">
        <f t="array" ref="AM44">SUMPRODUCT((AC44:AI44&gt;=$N$7)*(AC44:AI44 &lt;= $N$8)*(TEXT(AC44:AI44,"yyyy-mm")=AL44)*(AC45:AI45 = "●"))</f>
        <v>0</v>
      </c>
      <c r="AN44" s="56" cm="1">
        <f t="array" ref="AN44">SUMPRODUCT((AH44:AI44&gt;=$N$7)*(AH44:AI44 &lt;= $N$8)*(TEXT(AH44:AI44,"yyyy-mm")=AL44)*(AH45:AI45 = "▲"))</f>
        <v>0</v>
      </c>
      <c r="AO44" s="56" cm="1">
        <f t="array" ref="AO44">SUMPRODUCT((AC44:AI44&gt;=$N$7)*(AC44:AI44 &lt;= $N$8)*(TEXT(AC44:AI44,"yyyy-mm")=AL44)*(AC45:AI45 = "★"))</f>
        <v>0</v>
      </c>
      <c r="AP44" s="30"/>
      <c r="AQ44" s="30"/>
    </row>
    <row r="45" spans="1:43" ht="20.25" thickBot="1">
      <c r="F45" s="63">
        <f ca="1">SUM(F9:F44)</f>
        <v>0</v>
      </c>
      <c r="G45" s="63">
        <f ca="1">SUM(G9:G44)</f>
        <v>0</v>
      </c>
      <c r="H45" s="63">
        <f ca="1">SUM(H9:H44)</f>
        <v>0</v>
      </c>
      <c r="I45" s="5" t="e">
        <f ca="1">IF(I46=1,AVERAGEIF(I9:I44,"&gt;0"),"NG")</f>
        <v>#DIV/0!</v>
      </c>
      <c r="J45" s="10"/>
      <c r="K45" s="37" t="str">
        <f t="shared" ref="K45" si="141">IF(U45&gt;=0.285,"OK","NG")</f>
        <v>NG</v>
      </c>
      <c r="L45" s="95"/>
      <c r="M45" s="14"/>
      <c r="N45" s="14"/>
      <c r="O45" s="14"/>
      <c r="P45" s="14"/>
      <c r="Q45" s="14"/>
      <c r="R45" s="15"/>
      <c r="S45" s="16"/>
      <c r="T45" s="30">
        <f t="shared" ref="T45" si="142">COUNTIF(M45:S45,"●")</f>
        <v>0</v>
      </c>
      <c r="U45" s="64">
        <f t="shared" ref="U45" si="143">IF(COUNTA(M45:S45)=0,-1,IF(OR(COUNTIF(M45:S45,"▲")&gt;6,AND(M44&lt;$N$8,$N$8&lt;S44)),0.285,IF(T44+T45=0,0,T45/(T45+T44))))</f>
        <v>-1</v>
      </c>
      <c r="V45" s="10" t="str">
        <f>TEXT(S44,"YYYY-MM")</f>
        <v>2025-08</v>
      </c>
      <c r="W45" s="56" cm="1">
        <f t="array" ref="W45">IF(V45=V44,0,SUMPRODUCT((M44:S44&gt;=$N$7)*(M44:S44 &lt;= $N$8)*(TEXT(M44:S44,"yyyy-mm")=V45)*(M45:S45 = "●")))</f>
        <v>0</v>
      </c>
      <c r="X45" s="56" cm="1">
        <f t="array" ref="X45">IF(V45=V44,0,SUMPRODUCT((M44:S44&gt;=$N$7)*(M44:S44 &lt;= $N$8)*(TEXT(M44:S44,"yyyy-mm")=V45)*(M45:S45 = "▲")))</f>
        <v>0</v>
      </c>
      <c r="Y45" s="56" cm="1">
        <f t="array" ref="Y45">IF(V45=V44,0,SUMPRODUCT((M44:S44&gt;=$N$7)*(M44:S44 &lt;= $N$8)*(TEXT(M44:S44,"yyyy-mm")=V45)*(M45:S45 = "★")))</f>
        <v>0</v>
      </c>
      <c r="Z45" s="30"/>
      <c r="AA45" s="37" t="str">
        <f t="shared" ref="AA45" si="144">IF(AK45&gt;=0.285,"OK","NG")</f>
        <v>NG</v>
      </c>
      <c r="AB45" s="95"/>
      <c r="AC45" s="14"/>
      <c r="AD45" s="14"/>
      <c r="AE45" s="14"/>
      <c r="AF45" s="14"/>
      <c r="AG45" s="14"/>
      <c r="AH45" s="15"/>
      <c r="AI45" s="16"/>
      <c r="AJ45" s="30">
        <f t="shared" ref="AJ45" si="145">COUNTIF(AC45:AI45,"●")</f>
        <v>0</v>
      </c>
      <c r="AK45" s="64">
        <f t="shared" ref="AK45" si="146">IF(COUNTA(AC45:AI45)=0,-1,IF(OR(COUNTIF(AC45:AI45,"▲")&gt;6,AND(AC44&lt;$N$8,$N$8&lt;AI44)),0.285,IF(AJ44+AJ45=0,0,AJ45/(AJ45+AJ44))))</f>
        <v>-1</v>
      </c>
      <c r="AL45" s="10" t="str">
        <f>TEXT(AI44,"YYYY-MM")</f>
        <v>2025-12</v>
      </c>
      <c r="AM45" s="56" cm="1">
        <f t="array" ref="AM45">IF(AL45=AL44,0,SUMPRODUCT((AC44:AI44&gt;=$N$7)*(AC44:AI44 &lt;= $N$8)*(TEXT(AC44:AI44,"yyyy-mm")=AL45)*(AC45:AI45 = "●")))</f>
        <v>0</v>
      </c>
      <c r="AN45" s="56" cm="1">
        <f t="array" ref="AN45">IF(AL45=AL44,0,SUMPRODUCT((AC44:AI44&gt;=$N$7)*(AC44:AI44 &lt;= $N$8)*(TEXT(AC44:AI44,"yyyy-mm")=AL45)*(AC45:AI45 = "▲")))</f>
        <v>0</v>
      </c>
      <c r="AO45" s="56" cm="1">
        <f t="array" ref="AO45">IF(AL45=AL44,0,SUMPRODUCT((AC44:AI44&gt;=$N$7)*(AC44:AI44 &lt;= $N$8)*(TEXT(AC44:AI44,"yyyy-mm")=AL45)*(AC45:AI45 = "★")))</f>
        <v>0</v>
      </c>
      <c r="AP45" s="30"/>
      <c r="AQ45" s="30"/>
    </row>
    <row r="46" spans="1:43">
      <c r="I46" s="5">
        <f ca="1">IF(COUNTIF(I9:I44,"&gt;=0.285")=COUNTIF(I9:I44,"&gt;=0"),1,0)</f>
        <v>1</v>
      </c>
      <c r="J46" s="10"/>
      <c r="K46" s="37"/>
      <c r="L46" s="94">
        <v>16</v>
      </c>
      <c r="M46" s="11">
        <f>S44+1</f>
        <v>45894</v>
      </c>
      <c r="N46" s="11">
        <f>M46+1</f>
        <v>45895</v>
      </c>
      <c r="O46" s="11">
        <f t="shared" ref="O46:Q74" si="147">N46+1</f>
        <v>45896</v>
      </c>
      <c r="P46" s="11">
        <f t="shared" si="147"/>
        <v>45897</v>
      </c>
      <c r="Q46" s="11">
        <f t="shared" si="147"/>
        <v>45898</v>
      </c>
      <c r="R46" s="12">
        <f>Q46+1</f>
        <v>45899</v>
      </c>
      <c r="S46" s="13">
        <f>R46+1</f>
        <v>45900</v>
      </c>
      <c r="T46" s="30">
        <f t="shared" ref="T46" si="148">COUNTIF(M47:S47,"★")</f>
        <v>0</v>
      </c>
      <c r="U46" s="30"/>
      <c r="V46" s="10" t="str">
        <f>TEXT(M46,"YYYY-MM")</f>
        <v>2025-08</v>
      </c>
      <c r="W46" s="56" cm="1">
        <f t="array" ref="W46">SUMPRODUCT((M46:S46&gt;=$N$7)*(M46:S46 &lt;= $N$8)*(TEXT(M46:S46,"yyyy-mm")=V46)*(M47:S47 = "●"))</f>
        <v>0</v>
      </c>
      <c r="X46" s="56" cm="1">
        <f t="array" ref="X46">SUMPRODUCT((R46:S46&gt;=$N$7)*(R46:S46 &lt;= $N$8)*(TEXT(R46:S46,"yyyy-mm")=V46)*(R47:S47 = "▲"))</f>
        <v>0</v>
      </c>
      <c r="Y46" s="56" cm="1">
        <f t="array" ref="Y46">SUMPRODUCT((M46:S46&gt;=$N$7)*(M46:S46 &lt;= $N$8)*(TEXT(M46:S46,"yyyy-mm")=V46)*(M47:S47 = "★"))</f>
        <v>0</v>
      </c>
      <c r="Z46" s="30"/>
      <c r="AA46" s="37"/>
      <c r="AB46" s="94">
        <v>32</v>
      </c>
      <c r="AC46" s="11">
        <f>AI44+1</f>
        <v>46006</v>
      </c>
      <c r="AD46" s="11">
        <f t="shared" ref="AD46:AI46" si="149">AC46+1</f>
        <v>46007</v>
      </c>
      <c r="AE46" s="11">
        <f t="shared" si="149"/>
        <v>46008</v>
      </c>
      <c r="AF46" s="11">
        <f t="shared" si="149"/>
        <v>46009</v>
      </c>
      <c r="AG46" s="11">
        <f t="shared" si="149"/>
        <v>46010</v>
      </c>
      <c r="AH46" s="12">
        <f t="shared" si="149"/>
        <v>46011</v>
      </c>
      <c r="AI46" s="13">
        <f t="shared" si="149"/>
        <v>46012</v>
      </c>
      <c r="AJ46" s="30">
        <f t="shared" ref="AJ46" si="150">COUNTIF(AC47:AI47,"★")</f>
        <v>0</v>
      </c>
      <c r="AK46" s="30"/>
      <c r="AL46" s="10" t="str">
        <f>TEXT(AC46,"YYYY-MM")</f>
        <v>2025-12</v>
      </c>
      <c r="AM46" s="56" cm="1">
        <f t="array" ref="AM46">SUMPRODUCT((AC46:AI46&gt;=$N$7)*(AC46:AI46 &lt;= $N$8)*(TEXT(AC46:AI46,"yyyy-mm")=AL46)*(AC47:AI47 = "●"))</f>
        <v>0</v>
      </c>
      <c r="AN46" s="56" cm="1">
        <f t="array" ref="AN46">SUMPRODUCT((AH46:AI46&gt;=$N$7)*(AH46:AI46 &lt;= $N$8)*(TEXT(AH46:AI46,"yyyy-mm")=AL46)*(AH47:AI47 = "▲"))</f>
        <v>0</v>
      </c>
      <c r="AO46" s="56" cm="1">
        <f t="array" ref="AO46">SUMPRODUCT((AC46:AI46&gt;=$N$7)*(AC46:AI46 &lt;= $N$8)*(TEXT(AC46:AI46,"yyyy-mm")=AL46)*(AC47:AI47 = "★"))</f>
        <v>0</v>
      </c>
    </row>
    <row r="47" spans="1:43" ht="20.25" thickBot="1">
      <c r="J47" s="10"/>
      <c r="K47" s="37" t="str">
        <f t="shared" ref="K47" si="151">IF(U47&gt;=0.285,"OK","NG")</f>
        <v>NG</v>
      </c>
      <c r="L47" s="95"/>
      <c r="M47" s="14"/>
      <c r="N47" s="14"/>
      <c r="O47" s="14"/>
      <c r="P47" s="14"/>
      <c r="Q47" s="14"/>
      <c r="R47" s="15"/>
      <c r="S47" s="16"/>
      <c r="T47" s="30">
        <f t="shared" ref="T47" si="152">COUNTIF(M47:S47,"●")</f>
        <v>0</v>
      </c>
      <c r="U47" s="64">
        <f t="shared" ref="U47" si="153">IF(COUNTA(M47:S47)=0,-1,IF(OR(COUNTIF(M47:S47,"▲")&gt;6,AND(M46&lt;$N$8,$N$8&lt;S46)),0.285,IF(T46+T47=0,0,T47/(T47+T46))))</f>
        <v>-1</v>
      </c>
      <c r="V47" s="10" t="str">
        <f>TEXT(S46,"YYYY-MM")</f>
        <v>2025-08</v>
      </c>
      <c r="W47" s="56" cm="1">
        <f t="array" ref="W47">IF(V47=V46,0,SUMPRODUCT((M46:S46&gt;=$N$7)*(M46:S46 &lt;= $N$8)*(TEXT(M46:S46,"yyyy-mm")=V47)*(M47:S47 = "●")))</f>
        <v>0</v>
      </c>
      <c r="X47" s="56" cm="1">
        <f t="array" ref="X47">IF(V47=V46,0,SUMPRODUCT((M46:S46&gt;=$N$7)*(M46:S46 &lt;= $N$8)*(TEXT(M46:S46,"yyyy-mm")=V47)*(M47:S47 = "▲")))</f>
        <v>0</v>
      </c>
      <c r="Y47" s="56" cm="1">
        <f t="array" ref="Y47">IF(V47=V46,0,SUMPRODUCT((M46:S46&gt;=$N$7)*(M46:S46 &lt;= $N$8)*(TEXT(M46:S46,"yyyy-mm")=V47)*(M47:S47 = "★")))</f>
        <v>0</v>
      </c>
      <c r="Z47" s="30"/>
      <c r="AA47" s="37" t="str">
        <f t="shared" ref="AA47" si="154">IF(AK47&gt;=0.285,"OK","NG")</f>
        <v>NG</v>
      </c>
      <c r="AB47" s="95"/>
      <c r="AC47" s="14"/>
      <c r="AD47" s="14"/>
      <c r="AE47" s="14"/>
      <c r="AF47" s="14"/>
      <c r="AG47" s="14"/>
      <c r="AH47" s="15"/>
      <c r="AI47" s="16"/>
      <c r="AJ47" s="30">
        <f t="shared" ref="AJ47" si="155">COUNTIF(AC47:AI47,"●")</f>
        <v>0</v>
      </c>
      <c r="AK47" s="64">
        <f t="shared" ref="AK47" si="156">IF(COUNTA(AC47:AI47)=0,-1,IF(OR(COUNTIF(AC47:AI47,"▲")&gt;6,AND(AC46&lt;$N$8,$N$8&lt;AI46)),0.285,IF(AJ46+AJ47=0,0,AJ47/(AJ47+AJ46))))</f>
        <v>-1</v>
      </c>
      <c r="AL47" s="10" t="str">
        <f>TEXT(AI46,"YYYY-MM")</f>
        <v>2025-12</v>
      </c>
      <c r="AM47" s="56" cm="1">
        <f t="array" ref="AM47">IF(AL47=AL46,0,SUMPRODUCT((AC46:AI46&gt;=$N$7)*(AC46:AI46 &lt;= $N$8)*(TEXT(AC46:AI46,"yyyy-mm")=AL47)*(AC47:AI47 = "●")))</f>
        <v>0</v>
      </c>
      <c r="AN47" s="56" cm="1">
        <f t="array" ref="AN47">IF(AL47=AL46,0,SUMPRODUCT((AC46:AI46&gt;=$N$7)*(AC46:AI46 &lt;= $N$8)*(TEXT(AC46:AI46,"yyyy-mm")=AL47)*(AC47:AI47 = "▲")))</f>
        <v>0</v>
      </c>
      <c r="AO47" s="56" cm="1">
        <f t="array" ref="AO47">IF(AL47=AL46,0,SUMPRODUCT((AC46:AI46&gt;=$N$7)*(AC46:AI46 &lt;= $N$8)*(TEXT(AC46:AI46,"yyyy-mm")=AL47)*(AC47:AI47 = "★")))</f>
        <v>0</v>
      </c>
    </row>
    <row r="48" spans="1:43">
      <c r="T48" s="29">
        <f>IF(COUNTIF(U16:U47,"&gt;=0.285")=COUNTIF(U16:U47,"&gt;=0"),1,0)</f>
        <v>1</v>
      </c>
      <c r="U48" s="65" t="str">
        <f>IFERROR(IF(T48=1,AVERAGEIF(U16:U47,"&gt;-1"),0),"未記入")</f>
        <v>未記入</v>
      </c>
      <c r="AJ48" s="29">
        <f>IF(COUNTIF(AK16:AK47,"&gt;=0.285")=COUNTIF(AK16:AK47,"&gt;=0"),1,0)</f>
        <v>1</v>
      </c>
      <c r="AK48" s="65" t="str">
        <f>IFERROR(IF(AJ48=1,AVERAGEIF(AK16:AK47,"&gt;-1"),0),"未記入")</f>
        <v>未記入</v>
      </c>
    </row>
    <row r="49" spans="10:43" ht="22.5">
      <c r="J49" s="20" t="s">
        <v>90</v>
      </c>
      <c r="K49" s="35"/>
      <c r="M49" s="23" t="s">
        <v>92</v>
      </c>
      <c r="O49" s="19"/>
      <c r="P49" s="19"/>
      <c r="Q49" s="19"/>
      <c r="R49" s="19"/>
      <c r="S49" s="19"/>
      <c r="T49" s="27"/>
      <c r="U49" s="27"/>
      <c r="V49" s="28"/>
      <c r="Z49" s="27"/>
    </row>
    <row r="51" spans="10:43">
      <c r="AP51" s="30"/>
      <c r="AQ51" s="30"/>
    </row>
    <row r="52" spans="10:43" ht="20.25" thickBot="1">
      <c r="AP52" s="30"/>
      <c r="AQ52" s="30"/>
    </row>
    <row r="53" spans="10:43">
      <c r="L53" s="96" t="s">
        <v>9</v>
      </c>
      <c r="M53" s="98" t="str">
        <f>"実施状況（"&amp;YEAR(M55)&amp;"年～）"</f>
        <v>実施状況（2025年～）</v>
      </c>
      <c r="N53" s="98"/>
      <c r="O53" s="98"/>
      <c r="P53" s="98"/>
      <c r="Q53" s="98"/>
      <c r="R53" s="98"/>
      <c r="S53" s="99"/>
      <c r="V53" s="29"/>
      <c r="AB53" s="96" t="s">
        <v>9</v>
      </c>
      <c r="AC53" s="98" t="str">
        <f>"実施状況（"&amp;YEAR(AC55)&amp;"年～）"</f>
        <v>実施状況（2026年～）</v>
      </c>
      <c r="AD53" s="98"/>
      <c r="AE53" s="98"/>
      <c r="AF53" s="98"/>
      <c r="AG53" s="98"/>
      <c r="AH53" s="98"/>
      <c r="AI53" s="99"/>
      <c r="AP53" s="30"/>
      <c r="AQ53" s="30"/>
    </row>
    <row r="54" spans="10:43" ht="20.25" thickBot="1">
      <c r="K54" s="6" t="s">
        <v>29</v>
      </c>
      <c r="L54" s="97"/>
      <c r="M54" s="7" t="s">
        <v>2</v>
      </c>
      <c r="N54" s="7" t="s">
        <v>3</v>
      </c>
      <c r="O54" s="7" t="s">
        <v>4</v>
      </c>
      <c r="P54" s="7" t="s">
        <v>5</v>
      </c>
      <c r="Q54" s="7" t="s">
        <v>6</v>
      </c>
      <c r="R54" s="8" t="s">
        <v>7</v>
      </c>
      <c r="S54" s="9" t="s">
        <v>8</v>
      </c>
      <c r="T54" s="30" t="s">
        <v>9</v>
      </c>
      <c r="U54" s="29" t="s">
        <v>15</v>
      </c>
      <c r="V54" s="31" t="s">
        <v>14</v>
      </c>
      <c r="W54" s="56" t="s">
        <v>10</v>
      </c>
      <c r="X54" s="56" t="s">
        <v>11</v>
      </c>
      <c r="Y54" s="56" t="s">
        <v>62</v>
      </c>
      <c r="AA54" s="6" t="s">
        <v>29</v>
      </c>
      <c r="AB54" s="97"/>
      <c r="AC54" s="7" t="s">
        <v>2</v>
      </c>
      <c r="AD54" s="7" t="s">
        <v>3</v>
      </c>
      <c r="AE54" s="7" t="s">
        <v>4</v>
      </c>
      <c r="AF54" s="7" t="s">
        <v>5</v>
      </c>
      <c r="AG54" s="7" t="s">
        <v>6</v>
      </c>
      <c r="AH54" s="8" t="s">
        <v>7</v>
      </c>
      <c r="AI54" s="9" t="s">
        <v>8</v>
      </c>
      <c r="AJ54" s="30" t="s">
        <v>9</v>
      </c>
      <c r="AK54" s="29" t="s">
        <v>15</v>
      </c>
      <c r="AL54" s="31" t="s">
        <v>14</v>
      </c>
      <c r="AM54" s="56" t="s">
        <v>10</v>
      </c>
      <c r="AN54" s="56" t="s">
        <v>11</v>
      </c>
      <c r="AO54" s="56" t="s">
        <v>62</v>
      </c>
      <c r="AP54" s="30"/>
      <c r="AQ54" s="30"/>
    </row>
    <row r="55" spans="10:43">
      <c r="K55" s="37"/>
      <c r="L55" s="94">
        <v>33</v>
      </c>
      <c r="M55" s="11">
        <f>AI46+1</f>
        <v>46013</v>
      </c>
      <c r="N55" s="11">
        <f t="shared" ref="N55:S55" si="157">M55+1</f>
        <v>46014</v>
      </c>
      <c r="O55" s="11">
        <f t="shared" si="157"/>
        <v>46015</v>
      </c>
      <c r="P55" s="11">
        <f t="shared" si="157"/>
        <v>46016</v>
      </c>
      <c r="Q55" s="11">
        <f t="shared" si="157"/>
        <v>46017</v>
      </c>
      <c r="R55" s="12">
        <f t="shared" si="157"/>
        <v>46018</v>
      </c>
      <c r="S55" s="13">
        <f t="shared" si="157"/>
        <v>46019</v>
      </c>
      <c r="T55" s="30">
        <f t="shared" ref="T55" si="158">COUNTIF(M56:S56,"★")</f>
        <v>0</v>
      </c>
      <c r="U55" s="30"/>
      <c r="V55" s="10" t="str">
        <f>TEXT(M55,"YYYY-MM")</f>
        <v>2025-12</v>
      </c>
      <c r="W55" s="56" cm="1">
        <f t="array" ref="W55">SUMPRODUCT((M55:S55&gt;=$N$7)*(M55:S55 &lt;= $N$8)*(TEXT(M55:S55,"yyyy-mm")=V55)*(M56:S56 = "●"))</f>
        <v>0</v>
      </c>
      <c r="X55" s="56" cm="1">
        <f t="array" ref="X55">SUMPRODUCT((R55:S55&gt;=$N$7)*(R55:S55 &lt;= $N$8)*(TEXT(R55:S55,"yyyy-mm")=V55)*(R56:S56 = "▲"))</f>
        <v>0</v>
      </c>
      <c r="Y55" s="56" cm="1">
        <f t="array" ref="Y55">SUMPRODUCT((M55:S55&gt;=$N$7)*(M55:S55 &lt;= $N$8)*(TEXT(M55:S55,"yyyy-mm")=V55)*(M56:S56 = "★"))</f>
        <v>0</v>
      </c>
      <c r="Z55" s="30"/>
      <c r="AA55" s="37"/>
      <c r="AB55" s="94">
        <v>54</v>
      </c>
      <c r="AC55" s="11">
        <f>S95+1</f>
        <v>46160</v>
      </c>
      <c r="AD55" s="11">
        <f t="shared" ref="AD55:AI55" si="159">AC55+1</f>
        <v>46161</v>
      </c>
      <c r="AE55" s="11">
        <f t="shared" si="159"/>
        <v>46162</v>
      </c>
      <c r="AF55" s="11">
        <f t="shared" si="159"/>
        <v>46163</v>
      </c>
      <c r="AG55" s="11">
        <f t="shared" si="159"/>
        <v>46164</v>
      </c>
      <c r="AH55" s="12">
        <f t="shared" si="159"/>
        <v>46165</v>
      </c>
      <c r="AI55" s="13">
        <f t="shared" si="159"/>
        <v>46166</v>
      </c>
      <c r="AJ55" s="30">
        <f t="shared" ref="AJ55" si="160">COUNTIF(AC56:AI56,"★")</f>
        <v>0</v>
      </c>
      <c r="AK55" s="30"/>
      <c r="AL55" s="10" t="str">
        <f>TEXT(AC55,"YYYY-MM")</f>
        <v>2026-05</v>
      </c>
      <c r="AM55" s="56" cm="1">
        <f t="array" ref="AM55">SUMPRODUCT((AC55:AI55&gt;=$N$7)*(AC55:AI55 &lt;= $N$8)*(TEXT(AC55:AI55,"yyyy-mm")=AL55)*(AC56:AI56 = "●"))</f>
        <v>0</v>
      </c>
      <c r="AN55" s="56" cm="1">
        <f t="array" ref="AN55">SUMPRODUCT((AH55:AI55&gt;=$N$7)*(AH55:AI55 &lt;= $N$8)*(TEXT(AH55:AI55,"yyyy-mm")=AL55)*(AH56:AI56 = "▲"))</f>
        <v>0</v>
      </c>
      <c r="AO55" s="56" cm="1">
        <f t="array" ref="AO55">SUMPRODUCT((AC55:AI55&gt;=$N$7)*(AC55:AI55 &lt;= $N$8)*(TEXT(AC55:AI55,"yyyy-mm")=AL55)*(AC56:AI56 = "★"))</f>
        <v>0</v>
      </c>
      <c r="AP55" s="30"/>
      <c r="AQ55" s="30"/>
    </row>
    <row r="56" spans="10:43" ht="20.25" thickBot="1">
      <c r="K56" s="37" t="str">
        <f>IF(U56&gt;=0.285,"OK","NG")</f>
        <v>NG</v>
      </c>
      <c r="L56" s="95"/>
      <c r="M56" s="14"/>
      <c r="N56" s="14"/>
      <c r="O56" s="14"/>
      <c r="P56" s="14"/>
      <c r="Q56" s="14"/>
      <c r="R56" s="15"/>
      <c r="S56" s="16"/>
      <c r="T56" s="30">
        <f t="shared" ref="T56" si="161">COUNTIF(M56:S56,"●")</f>
        <v>0</v>
      </c>
      <c r="U56" s="64">
        <f>IF(COUNTA(M56:S56)=0,-1,IF(OR(COUNTIF(M56:S56,"▲")&gt;6,AND(M55&lt;$N$8,$N$8&lt;S55)),0.285,IF(T55+T56=0,0,T56/(T56+T55))))</f>
        <v>-1</v>
      </c>
      <c r="V56" s="10" t="str">
        <f>TEXT(S55,"YYYY-MM")</f>
        <v>2025-12</v>
      </c>
      <c r="W56" s="56" cm="1">
        <f t="array" ref="W56">IF(V56=V55,0,SUMPRODUCT((M55:S55&gt;=$N$7)*(M55:S55 &lt;= $N$8)*(TEXT(M55:S55,"yyyy-mm")=V56)*(M56:S56 = "●")))</f>
        <v>0</v>
      </c>
      <c r="X56" s="56" cm="1">
        <f t="array" ref="X56">IF(V56=V55,0,SUMPRODUCT((M55:S55&gt;=$N$7)*(M55:S55 &lt;= $N$8)*(TEXT(M55:S55,"yyyy-mm")=V56)*(M56:S56 = "▲")))</f>
        <v>0</v>
      </c>
      <c r="Y56" s="56" cm="1">
        <f t="array" ref="Y56">IF(V56=V55,0,SUMPRODUCT((M55:S55&gt;=$N$7)*(M55:S55 &lt;= $N$8)*(TEXT(M55:S55,"yyyy-mm")=V56)*(M56:S56 = "★")))</f>
        <v>0</v>
      </c>
      <c r="Z56" s="30"/>
      <c r="AA56" s="37" t="str">
        <f>IF(AK56&gt;=0.285,"OK","NG")</f>
        <v>NG</v>
      </c>
      <c r="AB56" s="95"/>
      <c r="AC56" s="14"/>
      <c r="AD56" s="14"/>
      <c r="AE56" s="14"/>
      <c r="AF56" s="14"/>
      <c r="AG56" s="14"/>
      <c r="AH56" s="15"/>
      <c r="AI56" s="16"/>
      <c r="AJ56" s="30">
        <f t="shared" ref="AJ56" si="162">COUNTIF(AC56:AI56,"●")</f>
        <v>0</v>
      </c>
      <c r="AK56" s="64">
        <f>IF(COUNTA(AC56:AI56)=0,-1,IF(OR(COUNTIF(AC56:AI56,"▲")&gt;6,AND(AC55&lt;$N$8,$N$8&lt;AI55)),0.285,IF(AJ55+AJ56=0,0,AJ56/(AJ56+AJ55))))</f>
        <v>-1</v>
      </c>
      <c r="AL56" s="10" t="str">
        <f>TEXT(AI55,"YYYY-MM")</f>
        <v>2026-05</v>
      </c>
      <c r="AM56" s="56" cm="1">
        <f t="array" ref="AM56">IF(AL56=AL55,0,SUMPRODUCT((AC55:AI55&gt;=$N$7)*(AC55:AI55 &lt;= $N$8)*(TEXT(AC55:AI55,"yyyy-mm")=AL56)*(AC56:AI56 = "●")))</f>
        <v>0</v>
      </c>
      <c r="AN56" s="56" cm="1">
        <f t="array" ref="AN56">IF(AL56=AL55,0,SUMPRODUCT((AC55:AI55&gt;=$N$7)*(AC55:AI55 &lt;= $N$8)*(TEXT(AC55:AI55,"yyyy-mm")=AL56)*(AC56:AI56 = "▲")))</f>
        <v>0</v>
      </c>
      <c r="AO56" s="56" cm="1">
        <f t="array" ref="AO56">IF(AL56=AL55,0,SUMPRODUCT((AC55:AI55&gt;=$N$7)*(AC55:AI55 &lt;= $N$8)*(TEXT(AC55:AI55,"yyyy-mm")=AL56)*(AC56:AI56 = "★")))</f>
        <v>0</v>
      </c>
      <c r="AP56" s="30"/>
      <c r="AQ56" s="30"/>
    </row>
    <row r="57" spans="10:43">
      <c r="K57" s="37"/>
      <c r="L57" s="94">
        <v>34</v>
      </c>
      <c r="M57" s="11">
        <f>S55+1</f>
        <v>46020</v>
      </c>
      <c r="N57" s="11">
        <f t="shared" ref="N57:S57" si="163">M57+1</f>
        <v>46021</v>
      </c>
      <c r="O57" s="11">
        <f t="shared" si="163"/>
        <v>46022</v>
      </c>
      <c r="P57" s="11">
        <f t="shared" si="163"/>
        <v>46023</v>
      </c>
      <c r="Q57" s="11">
        <f t="shared" si="163"/>
        <v>46024</v>
      </c>
      <c r="R57" s="12">
        <f t="shared" si="163"/>
        <v>46025</v>
      </c>
      <c r="S57" s="13">
        <f t="shared" si="163"/>
        <v>46026</v>
      </c>
      <c r="T57" s="30">
        <f t="shared" ref="T57" si="164">COUNTIF(M58:S58,"★")</f>
        <v>0</v>
      </c>
      <c r="U57" s="30"/>
      <c r="V57" s="10" t="str">
        <f>TEXT(M57,"YYYY-MM")</f>
        <v>2025-12</v>
      </c>
      <c r="W57" s="56" cm="1">
        <f t="array" ref="W57">SUMPRODUCT((M57:S57&gt;=$N$7)*(M57:S57 &lt;= $N$8)*(TEXT(M57:S57,"yyyy-mm")=V57)*(M58:S58 = "●"))</f>
        <v>0</v>
      </c>
      <c r="X57" s="56" cm="1">
        <f t="array" ref="X57">SUMPRODUCT((R57:S57&gt;=$N$7)*(R57:S57 &lt;= $N$8)*(TEXT(R57:S57,"yyyy-mm")=V57)*(R58:S58 = "▲"))</f>
        <v>0</v>
      </c>
      <c r="Y57" s="56" cm="1">
        <f t="array" ref="Y57">SUMPRODUCT((M57:S57&gt;=$N$7)*(M57:S57 &lt;= $N$8)*(TEXT(M57:S57,"yyyy-mm")=V57)*(M58:S58 = "★"))</f>
        <v>0</v>
      </c>
      <c r="Z57" s="30"/>
      <c r="AA57" s="37"/>
      <c r="AB57" s="94">
        <v>55</v>
      </c>
      <c r="AC57" s="11">
        <f>AI55+1</f>
        <v>46167</v>
      </c>
      <c r="AD57" s="11">
        <f t="shared" ref="AD57:AI57" si="165">AC57+1</f>
        <v>46168</v>
      </c>
      <c r="AE57" s="11">
        <f t="shared" si="165"/>
        <v>46169</v>
      </c>
      <c r="AF57" s="11">
        <f t="shared" si="165"/>
        <v>46170</v>
      </c>
      <c r="AG57" s="11">
        <f t="shared" si="165"/>
        <v>46171</v>
      </c>
      <c r="AH57" s="12">
        <f t="shared" si="165"/>
        <v>46172</v>
      </c>
      <c r="AI57" s="13">
        <f t="shared" si="165"/>
        <v>46173</v>
      </c>
      <c r="AJ57" s="30">
        <f t="shared" ref="AJ57" si="166">COUNTIF(AC58:AI58,"★")</f>
        <v>0</v>
      </c>
      <c r="AK57" s="30"/>
      <c r="AL57" s="10" t="str">
        <f>TEXT(AC57,"YYYY-MM")</f>
        <v>2026-05</v>
      </c>
      <c r="AM57" s="56" cm="1">
        <f t="array" ref="AM57">SUMPRODUCT((AC57:AI57&gt;=$N$7)*(AC57:AI57 &lt;= $N$8)*(TEXT(AC57:AI57,"yyyy-mm")=AL57)*(AC58:AI58 = "●"))</f>
        <v>0</v>
      </c>
      <c r="AN57" s="56" cm="1">
        <f t="array" ref="AN57">SUMPRODUCT((AH57:AI57&gt;=$N$7)*(AH57:AI57 &lt;= $N$8)*(TEXT(AH57:AI57,"yyyy-mm")=AL57)*(AH58:AI58 = "▲"))</f>
        <v>0</v>
      </c>
      <c r="AO57" s="56" cm="1">
        <f t="array" ref="AO57">SUMPRODUCT((AC57:AI57&gt;=$N$7)*(AC57:AI57 &lt;= $N$8)*(TEXT(AC57:AI57,"yyyy-mm")=AL57)*(AC58:AI58 = "★"))</f>
        <v>0</v>
      </c>
      <c r="AP57" s="30"/>
      <c r="AQ57" s="30"/>
    </row>
    <row r="58" spans="10:43" ht="20.25" thickBot="1">
      <c r="K58" s="37" t="str">
        <f t="shared" ref="K58" si="167">IF(U58&gt;=0.285,"OK","NG")</f>
        <v>NG</v>
      </c>
      <c r="L58" s="95"/>
      <c r="M58" s="14"/>
      <c r="N58" s="14"/>
      <c r="O58" s="14"/>
      <c r="P58" s="14"/>
      <c r="Q58" s="14"/>
      <c r="R58" s="15"/>
      <c r="S58" s="16"/>
      <c r="T58" s="30">
        <f t="shared" ref="T58" si="168">COUNTIF(M58:S58,"●")</f>
        <v>0</v>
      </c>
      <c r="U58" s="64">
        <f t="shared" ref="U58" si="169">IF(COUNTA(M58:S58)=0,-1,IF(OR(COUNTIF(M58:S58,"▲")&gt;6,AND(M57&lt;$N$8,$N$8&lt;S57)),0.285,IF(T57+T58=0,0,T58/(T58+T57))))</f>
        <v>-1</v>
      </c>
      <c r="V58" s="10" t="str">
        <f>TEXT(S57,"YYYY-MM")</f>
        <v>2026-01</v>
      </c>
      <c r="W58" s="56" cm="1">
        <f t="array" ref="W58">IF(V58=V57,0,SUMPRODUCT((M57:S57&gt;=$N$7)*(M57:S57 &lt;= $N$8)*(TEXT(M57:S57,"yyyy-mm")=V58)*(M58:S58 = "●")))</f>
        <v>0</v>
      </c>
      <c r="X58" s="56" cm="1">
        <f t="array" ref="X58">IF(V58=V57,0,SUMPRODUCT((M57:S57&gt;=$N$7)*(M57:S57 &lt;= $N$8)*(TEXT(M57:S57,"yyyy-mm")=V58)*(M58:S58 = "▲")))</f>
        <v>0</v>
      </c>
      <c r="Y58" s="56" cm="1">
        <f t="array" ref="Y58">IF(V58=V57,0,SUMPRODUCT((M57:S57&gt;=$N$7)*(M57:S57 &lt;= $N$8)*(TEXT(M57:S57,"yyyy-mm")=V58)*(M58:S58 = "★")))</f>
        <v>0</v>
      </c>
      <c r="Z58" s="30"/>
      <c r="AA58" s="37" t="str">
        <f t="shared" ref="AA58" si="170">IF(AK58&gt;=0.285,"OK","NG")</f>
        <v>NG</v>
      </c>
      <c r="AB58" s="95"/>
      <c r="AC58" s="14"/>
      <c r="AD58" s="14"/>
      <c r="AE58" s="14"/>
      <c r="AF58" s="14"/>
      <c r="AG58" s="14"/>
      <c r="AH58" s="15"/>
      <c r="AI58" s="16"/>
      <c r="AJ58" s="30">
        <f t="shared" ref="AJ58" si="171">COUNTIF(AC58:AI58,"●")</f>
        <v>0</v>
      </c>
      <c r="AK58" s="64">
        <f t="shared" ref="AK58" si="172">IF(COUNTA(AC58:AI58)=0,-1,IF(OR(COUNTIF(AC58:AI58,"▲")&gt;6,AND(AC57&lt;$N$8,$N$8&lt;AI57)),0.285,IF(AJ57+AJ58=0,0,AJ58/(AJ58+AJ57))))</f>
        <v>-1</v>
      </c>
      <c r="AL58" s="10" t="str">
        <f>TEXT(AI57,"YYYY-MM")</f>
        <v>2026-05</v>
      </c>
      <c r="AM58" s="56" cm="1">
        <f t="array" ref="AM58">IF(AL58=AL57,0,SUMPRODUCT((AC57:AI57&gt;=$N$7)*(AC57:AI57 &lt;= $N$8)*(TEXT(AC57:AI57,"yyyy-mm")=AL58)*(AC58:AI58 = "●")))</f>
        <v>0</v>
      </c>
      <c r="AN58" s="56" cm="1">
        <f t="array" ref="AN58">IF(AL58=AL57,0,SUMPRODUCT((AC57:AI57&gt;=$N$7)*(AC57:AI57 &lt;= $N$8)*(TEXT(AC57:AI57,"yyyy-mm")=AL58)*(AC58:AI58 = "▲")))</f>
        <v>0</v>
      </c>
      <c r="AO58" s="56" cm="1">
        <f t="array" ref="AO58">IF(AL58=AL57,0,SUMPRODUCT((AC57:AI57&gt;=$N$7)*(AC57:AI57 &lt;= $N$8)*(TEXT(AC57:AI57,"yyyy-mm")=AL58)*(AC58:AI58 = "★")))</f>
        <v>0</v>
      </c>
      <c r="AP58" s="30"/>
      <c r="AQ58" s="30"/>
    </row>
    <row r="59" spans="10:43">
      <c r="K59" s="37"/>
      <c r="L59" s="94">
        <v>35</v>
      </c>
      <c r="M59" s="11">
        <f>S57+1</f>
        <v>46027</v>
      </c>
      <c r="N59" s="11">
        <f t="shared" ref="N59:S59" si="173">M59+1</f>
        <v>46028</v>
      </c>
      <c r="O59" s="11">
        <f t="shared" si="173"/>
        <v>46029</v>
      </c>
      <c r="P59" s="11">
        <f t="shared" si="173"/>
        <v>46030</v>
      </c>
      <c r="Q59" s="11">
        <f t="shared" si="173"/>
        <v>46031</v>
      </c>
      <c r="R59" s="12">
        <f t="shared" si="173"/>
        <v>46032</v>
      </c>
      <c r="S59" s="13">
        <f t="shared" si="173"/>
        <v>46033</v>
      </c>
      <c r="T59" s="30">
        <f t="shared" ref="T59" si="174">COUNTIF(M60:S60,"★")</f>
        <v>0</v>
      </c>
      <c r="U59" s="30"/>
      <c r="V59" s="10" t="str">
        <f>TEXT(M59,"YYYY-MM")</f>
        <v>2026-01</v>
      </c>
      <c r="W59" s="56" cm="1">
        <f t="array" ref="W59">SUMPRODUCT((M59:S59&gt;=$N$7)*(M59:S59 &lt;= $N$8)*(TEXT(M59:S59,"yyyy-mm")=V59)*(M60:S60 = "●"))</f>
        <v>0</v>
      </c>
      <c r="X59" s="56" cm="1">
        <f t="array" ref="X59">SUMPRODUCT((R59:S59&gt;=$N$7)*(R59:S59 &lt;= $N$8)*(TEXT(R59:S59,"yyyy-mm")=V59)*(R60:S60 = "▲"))</f>
        <v>0</v>
      </c>
      <c r="Y59" s="56" cm="1">
        <f t="array" ref="Y59">SUMPRODUCT((M59:S59&gt;=$N$7)*(M59:S59 &lt;= $N$8)*(TEXT(M59:S59,"yyyy-mm")=V59)*(M60:S60 = "★"))</f>
        <v>0</v>
      </c>
      <c r="Z59" s="30"/>
      <c r="AA59" s="37"/>
      <c r="AB59" s="94">
        <v>56</v>
      </c>
      <c r="AC59" s="11">
        <f>AI57+1</f>
        <v>46174</v>
      </c>
      <c r="AD59" s="11">
        <f t="shared" ref="AD59:AI59" si="175">AC59+1</f>
        <v>46175</v>
      </c>
      <c r="AE59" s="11">
        <f t="shared" si="175"/>
        <v>46176</v>
      </c>
      <c r="AF59" s="11">
        <f t="shared" si="175"/>
        <v>46177</v>
      </c>
      <c r="AG59" s="11">
        <f t="shared" si="175"/>
        <v>46178</v>
      </c>
      <c r="AH59" s="12">
        <f t="shared" si="175"/>
        <v>46179</v>
      </c>
      <c r="AI59" s="13">
        <f t="shared" si="175"/>
        <v>46180</v>
      </c>
      <c r="AJ59" s="30">
        <f t="shared" ref="AJ59" si="176">COUNTIF(AC60:AI60,"★")</f>
        <v>0</v>
      </c>
      <c r="AK59" s="30"/>
      <c r="AL59" s="10" t="str">
        <f>TEXT(AC59,"YYYY-MM")</f>
        <v>2026-06</v>
      </c>
      <c r="AM59" s="56" cm="1">
        <f t="array" ref="AM59">SUMPRODUCT((AC59:AI59&gt;=$N$7)*(AC59:AI59 &lt;= $N$8)*(TEXT(AC59:AI59,"yyyy-mm")=AL59)*(AC60:AI60 = "●"))</f>
        <v>0</v>
      </c>
      <c r="AN59" s="56" cm="1">
        <f t="array" ref="AN59">SUMPRODUCT((AH59:AI59&gt;=$N$7)*(AH59:AI59 &lt;= $N$8)*(TEXT(AH59:AI59,"yyyy-mm")=AL59)*(AH60:AI60 = "▲"))</f>
        <v>0</v>
      </c>
      <c r="AO59" s="56" cm="1">
        <f t="array" ref="AO59">SUMPRODUCT((AC59:AI59&gt;=$N$7)*(AC59:AI59 &lt;= $N$8)*(TEXT(AC59:AI59,"yyyy-mm")=AL59)*(AC60:AI60 = "★"))</f>
        <v>0</v>
      </c>
      <c r="AP59" s="30"/>
      <c r="AQ59" s="30"/>
    </row>
    <row r="60" spans="10:43" ht="20.25" thickBot="1">
      <c r="K60" s="37" t="str">
        <f t="shared" ref="K60" si="177">IF(U60&gt;=0.285,"OK","NG")</f>
        <v>NG</v>
      </c>
      <c r="L60" s="95"/>
      <c r="M60" s="14"/>
      <c r="N60" s="14"/>
      <c r="O60" s="14"/>
      <c r="P60" s="14"/>
      <c r="Q60" s="14"/>
      <c r="R60" s="15"/>
      <c r="S60" s="16"/>
      <c r="T60" s="30">
        <f t="shared" ref="T60" si="178">COUNTIF(M60:S60,"●")</f>
        <v>0</v>
      </c>
      <c r="U60" s="64">
        <f t="shared" ref="U60" si="179">IF(COUNTA(M60:S60)=0,-1,IF(OR(COUNTIF(M60:S60,"▲")&gt;6,AND(M59&lt;$N$8,$N$8&lt;S59)),0.285,IF(T59+T60=0,0,T60/(T60+T59))))</f>
        <v>-1</v>
      </c>
      <c r="V60" s="10" t="str">
        <f>TEXT(S59,"YYYY-MM")</f>
        <v>2026-01</v>
      </c>
      <c r="W60" s="56" cm="1">
        <f t="array" ref="W60">IF(V60=V59,0,SUMPRODUCT((M59:S59&gt;=$N$7)*(M59:S59 &lt;= $N$8)*(TEXT(M59:S59,"yyyy-mm")=V60)*(M60:S60 = "●")))</f>
        <v>0</v>
      </c>
      <c r="X60" s="56" cm="1">
        <f t="array" ref="X60">IF(V60=V59,0,SUMPRODUCT((M59:S59&gt;=$N$7)*(M59:S59 &lt;= $N$8)*(TEXT(M59:S59,"yyyy-mm")=V60)*(M60:S60 = "▲")))</f>
        <v>0</v>
      </c>
      <c r="Y60" s="56" cm="1">
        <f t="array" ref="Y60">IF(V60=V59,0,SUMPRODUCT((M59:S59&gt;=$N$7)*(M59:S59 &lt;= $N$8)*(TEXT(M59:S59,"yyyy-mm")=V60)*(M60:S60 = "★")))</f>
        <v>0</v>
      </c>
      <c r="Z60" s="30"/>
      <c r="AA60" s="37" t="str">
        <f t="shared" ref="AA60" si="180">IF(AK60&gt;=0.285,"OK","NG")</f>
        <v>NG</v>
      </c>
      <c r="AB60" s="95"/>
      <c r="AC60" s="14"/>
      <c r="AD60" s="14"/>
      <c r="AE60" s="14"/>
      <c r="AF60" s="14"/>
      <c r="AG60" s="14"/>
      <c r="AH60" s="15"/>
      <c r="AI60" s="16"/>
      <c r="AJ60" s="30">
        <f t="shared" ref="AJ60" si="181">COUNTIF(AC60:AI60,"●")</f>
        <v>0</v>
      </c>
      <c r="AK60" s="64">
        <f t="shared" ref="AK60" si="182">IF(COUNTA(AC60:AI60)=0,-1,IF(OR(COUNTIF(AC60:AI60,"▲")&gt;6,AND(AC59&lt;$N$8,$N$8&lt;AI59)),0.285,IF(AJ59+AJ60=0,0,AJ60/(AJ60+AJ59))))</f>
        <v>-1</v>
      </c>
      <c r="AL60" s="10" t="str">
        <f>TEXT(AI59,"YYYY-MM")</f>
        <v>2026-06</v>
      </c>
      <c r="AM60" s="56" cm="1">
        <f t="array" ref="AM60">IF(AL60=AL59,0,SUMPRODUCT((AC59:AI59&gt;=$N$7)*(AC59:AI59 &lt;= $N$8)*(TEXT(AC59:AI59,"yyyy-mm")=AL60)*(AC60:AI60 = "●")))</f>
        <v>0</v>
      </c>
      <c r="AN60" s="56" cm="1">
        <f t="array" ref="AN60">IF(AL60=AL59,0,SUMPRODUCT((AC59:AI59&gt;=$N$7)*(AC59:AI59 &lt;= $N$8)*(TEXT(AC59:AI59,"yyyy-mm")=AL60)*(AC60:AI60 = "▲")))</f>
        <v>0</v>
      </c>
      <c r="AO60" s="56" cm="1">
        <f t="array" ref="AO60">IF(AL60=AL59,0,SUMPRODUCT((AC59:AI59&gt;=$N$7)*(AC59:AI59 &lt;= $N$8)*(TEXT(AC59:AI59,"yyyy-mm")=AL60)*(AC60:AI60 = "★")))</f>
        <v>0</v>
      </c>
      <c r="AP60" s="30"/>
      <c r="AQ60" s="30"/>
    </row>
    <row r="61" spans="10:43">
      <c r="K61" s="37"/>
      <c r="L61" s="94">
        <v>36</v>
      </c>
      <c r="M61" s="11">
        <f>S59+1</f>
        <v>46034</v>
      </c>
      <c r="N61" s="11">
        <f t="shared" ref="N61:S61" si="183">M61+1</f>
        <v>46035</v>
      </c>
      <c r="O61" s="11">
        <f t="shared" si="183"/>
        <v>46036</v>
      </c>
      <c r="P61" s="11">
        <f t="shared" si="183"/>
        <v>46037</v>
      </c>
      <c r="Q61" s="11">
        <f t="shared" si="183"/>
        <v>46038</v>
      </c>
      <c r="R61" s="12">
        <f t="shared" si="183"/>
        <v>46039</v>
      </c>
      <c r="S61" s="13">
        <f t="shared" si="183"/>
        <v>46040</v>
      </c>
      <c r="T61" s="30">
        <f t="shared" ref="T61" si="184">COUNTIF(M62:S62,"★")</f>
        <v>0</v>
      </c>
      <c r="U61" s="30"/>
      <c r="V61" s="10" t="str">
        <f>TEXT(M61,"YYYY-MM")</f>
        <v>2026-01</v>
      </c>
      <c r="W61" s="56" cm="1">
        <f t="array" ref="W61">SUMPRODUCT((M61:S61&gt;=$N$7)*(M61:S61 &lt;= $N$8)*(TEXT(M61:S61,"yyyy-mm")=V61)*(M62:S62 = "●"))</f>
        <v>0</v>
      </c>
      <c r="X61" s="56" cm="1">
        <f t="array" ref="X61">SUMPRODUCT((R61:S61&gt;=$N$7)*(R61:S61 &lt;= $N$8)*(TEXT(R61:S61,"yyyy-mm")=V61)*(R62:S62 = "▲"))</f>
        <v>0</v>
      </c>
      <c r="Y61" s="56" cm="1">
        <f t="array" ref="Y61">SUMPRODUCT((M61:S61&gt;=$N$7)*(M61:S61 &lt;= $N$8)*(TEXT(M61:S61,"yyyy-mm")=V61)*(M62:S62 = "★"))</f>
        <v>0</v>
      </c>
      <c r="Z61" s="30"/>
      <c r="AA61" s="37"/>
      <c r="AB61" s="94">
        <v>57</v>
      </c>
      <c r="AC61" s="11">
        <f>AI59+1</f>
        <v>46181</v>
      </c>
      <c r="AD61" s="11">
        <f t="shared" ref="AD61:AI61" si="185">AC61+1</f>
        <v>46182</v>
      </c>
      <c r="AE61" s="11">
        <f t="shared" si="185"/>
        <v>46183</v>
      </c>
      <c r="AF61" s="11">
        <f t="shared" si="185"/>
        <v>46184</v>
      </c>
      <c r="AG61" s="11">
        <f t="shared" si="185"/>
        <v>46185</v>
      </c>
      <c r="AH61" s="12">
        <f t="shared" si="185"/>
        <v>46186</v>
      </c>
      <c r="AI61" s="13">
        <f t="shared" si="185"/>
        <v>46187</v>
      </c>
      <c r="AJ61" s="30">
        <f t="shared" ref="AJ61" si="186">COUNTIF(AC62:AI62,"★")</f>
        <v>0</v>
      </c>
      <c r="AK61" s="30"/>
      <c r="AL61" s="10" t="str">
        <f>TEXT(AC61,"YYYY-MM")</f>
        <v>2026-06</v>
      </c>
      <c r="AM61" s="56" cm="1">
        <f t="array" ref="AM61">SUMPRODUCT((AC61:AI61&gt;=$N$7)*(AC61:AI61 &lt;= $N$8)*(TEXT(AC61:AI61,"yyyy-mm")=AL61)*(AC62:AI62 = "●"))</f>
        <v>0</v>
      </c>
      <c r="AN61" s="56" cm="1">
        <f t="array" ref="AN61">SUMPRODUCT((AH61:AI61&gt;=$N$7)*(AH61:AI61 &lt;= $N$8)*(TEXT(AH61:AI61,"yyyy-mm")=AL61)*(AH62:AI62 = "▲"))</f>
        <v>0</v>
      </c>
      <c r="AO61" s="56" cm="1">
        <f t="array" ref="AO61">SUMPRODUCT((AC61:AI61&gt;=$N$7)*(AC61:AI61 &lt;= $N$8)*(TEXT(AC61:AI61,"yyyy-mm")=AL61)*(AC62:AI62 = "★"))</f>
        <v>0</v>
      </c>
      <c r="AP61" s="30"/>
      <c r="AQ61" s="30"/>
    </row>
    <row r="62" spans="10:43" ht="20.25" thickBot="1">
      <c r="K62" s="37" t="str">
        <f t="shared" ref="K62" si="187">IF(U62&gt;=0.285,"OK","NG")</f>
        <v>NG</v>
      </c>
      <c r="L62" s="95"/>
      <c r="M62" s="14"/>
      <c r="N62" s="14"/>
      <c r="O62" s="14"/>
      <c r="P62" s="14"/>
      <c r="Q62" s="14"/>
      <c r="R62" s="15"/>
      <c r="S62" s="16"/>
      <c r="T62" s="30">
        <f t="shared" ref="T62" si="188">COUNTIF(M62:S62,"●")</f>
        <v>0</v>
      </c>
      <c r="U62" s="64">
        <f t="shared" ref="U62" si="189">IF(COUNTA(M62:S62)=0,-1,IF(OR(COUNTIF(M62:S62,"▲")&gt;6,AND(M61&lt;$N$8,$N$8&lt;S61)),0.285,IF(T61+T62=0,0,T62/(T62+T61))))</f>
        <v>-1</v>
      </c>
      <c r="V62" s="10" t="str">
        <f>TEXT(S61,"YYYY-MM")</f>
        <v>2026-01</v>
      </c>
      <c r="W62" s="56" cm="1">
        <f t="array" ref="W62">IF(V62=V61,0,SUMPRODUCT((M61:S61&gt;=$N$7)*(M61:S61 &lt;= $N$8)*(TEXT(M61:S61,"yyyy-mm")=V62)*(M62:S62 = "●")))</f>
        <v>0</v>
      </c>
      <c r="X62" s="56" cm="1">
        <f t="array" ref="X62">IF(V62=V61,0,SUMPRODUCT((M61:S61&gt;=$N$7)*(M61:S61 &lt;= $N$8)*(TEXT(M61:S61,"yyyy-mm")=V62)*(M62:S62 = "▲")))</f>
        <v>0</v>
      </c>
      <c r="Y62" s="56" cm="1">
        <f t="array" ref="Y62">IF(V62=V61,0,SUMPRODUCT((M61:S61&gt;=$N$7)*(M61:S61 &lt;= $N$8)*(TEXT(M61:S61,"yyyy-mm")=V62)*(M62:S62 = "★")))</f>
        <v>0</v>
      </c>
      <c r="Z62" s="30"/>
      <c r="AA62" s="37" t="str">
        <f t="shared" ref="AA62" si="190">IF(AK62&gt;=0.285,"OK","NG")</f>
        <v>NG</v>
      </c>
      <c r="AB62" s="95"/>
      <c r="AC62" s="14"/>
      <c r="AD62" s="14"/>
      <c r="AE62" s="14"/>
      <c r="AF62" s="14"/>
      <c r="AG62" s="14"/>
      <c r="AH62" s="15"/>
      <c r="AI62" s="16"/>
      <c r="AJ62" s="30">
        <f t="shared" ref="AJ62" si="191">COUNTIF(AC62:AI62,"●")</f>
        <v>0</v>
      </c>
      <c r="AK62" s="64">
        <f t="shared" ref="AK62" si="192">IF(COUNTA(AC62:AI62)=0,-1,IF(OR(COUNTIF(AC62:AI62,"▲")&gt;6,AND(AC61&lt;$N$8,$N$8&lt;AI61)),0.285,IF(AJ61+AJ62=0,0,AJ62/(AJ62+AJ61))))</f>
        <v>-1</v>
      </c>
      <c r="AL62" s="10" t="str">
        <f>TEXT(AI61,"YYYY-MM")</f>
        <v>2026-06</v>
      </c>
      <c r="AM62" s="56" cm="1">
        <f t="array" ref="AM62">IF(AL62=AL61,0,SUMPRODUCT((AC61:AI61&gt;=$N$7)*(AC61:AI61 &lt;= $N$8)*(TEXT(AC61:AI61,"yyyy-mm")=AL62)*(AC62:AI62 = "●")))</f>
        <v>0</v>
      </c>
      <c r="AN62" s="56" cm="1">
        <f t="array" ref="AN62">IF(AL62=AL61,0,SUMPRODUCT((AC61:AI61&gt;=$N$7)*(AC61:AI61 &lt;= $N$8)*(TEXT(AC61:AI61,"yyyy-mm")=AL62)*(AC62:AI62 = "▲")))</f>
        <v>0</v>
      </c>
      <c r="AO62" s="56" cm="1">
        <f t="array" ref="AO62">IF(AL62=AL61,0,SUMPRODUCT((AC61:AI61&gt;=$N$7)*(AC61:AI61 &lt;= $N$8)*(TEXT(AC61:AI61,"yyyy-mm")=AL62)*(AC62:AI62 = "★")))</f>
        <v>0</v>
      </c>
      <c r="AP62" s="30"/>
      <c r="AQ62" s="30"/>
    </row>
    <row r="63" spans="10:43">
      <c r="K63" s="37"/>
      <c r="L63" s="94">
        <v>37</v>
      </c>
      <c r="M63" s="11">
        <f>S61+1</f>
        <v>46041</v>
      </c>
      <c r="N63" s="11">
        <f t="shared" ref="N63:S63" si="193">M63+1</f>
        <v>46042</v>
      </c>
      <c r="O63" s="11">
        <f t="shared" si="193"/>
        <v>46043</v>
      </c>
      <c r="P63" s="11">
        <f t="shared" si="193"/>
        <v>46044</v>
      </c>
      <c r="Q63" s="11">
        <f t="shared" si="193"/>
        <v>46045</v>
      </c>
      <c r="R63" s="12">
        <f t="shared" si="193"/>
        <v>46046</v>
      </c>
      <c r="S63" s="13">
        <f t="shared" si="193"/>
        <v>46047</v>
      </c>
      <c r="T63" s="30">
        <f t="shared" ref="T63" si="194">COUNTIF(M64:S64,"★")</f>
        <v>0</v>
      </c>
      <c r="U63" s="30"/>
      <c r="V63" s="10" t="str">
        <f>TEXT(M63,"YYYY-MM")</f>
        <v>2026-01</v>
      </c>
      <c r="W63" s="56" cm="1">
        <f t="array" ref="W63">SUMPRODUCT((M63:S63&gt;=$N$7)*(M63:S63 &lt;= $N$8)*(TEXT(M63:S63,"yyyy-mm")=V63)*(M64:S64 = "●"))</f>
        <v>0</v>
      </c>
      <c r="X63" s="56" cm="1">
        <f t="array" ref="X63">SUMPRODUCT((R63:S63&gt;=$N$7)*(R63:S63 &lt;= $N$8)*(TEXT(R63:S63,"yyyy-mm")=V63)*(R64:S64 = "▲"))</f>
        <v>0</v>
      </c>
      <c r="Y63" s="56" cm="1">
        <f t="array" ref="Y63">SUMPRODUCT((M63:S63&gt;=$N$7)*(M63:S63 &lt;= $N$8)*(TEXT(M63:S63,"yyyy-mm")=V63)*(M64:S64 = "★"))</f>
        <v>0</v>
      </c>
      <c r="Z63" s="30"/>
      <c r="AA63" s="37"/>
      <c r="AB63" s="94">
        <v>58</v>
      </c>
      <c r="AC63" s="11">
        <f>AI61+1</f>
        <v>46188</v>
      </c>
      <c r="AD63" s="11">
        <f t="shared" ref="AD63:AI63" si="195">AC63+1</f>
        <v>46189</v>
      </c>
      <c r="AE63" s="11">
        <f t="shared" si="195"/>
        <v>46190</v>
      </c>
      <c r="AF63" s="11">
        <f t="shared" si="195"/>
        <v>46191</v>
      </c>
      <c r="AG63" s="11">
        <f t="shared" si="195"/>
        <v>46192</v>
      </c>
      <c r="AH63" s="12">
        <f t="shared" si="195"/>
        <v>46193</v>
      </c>
      <c r="AI63" s="13">
        <f t="shared" si="195"/>
        <v>46194</v>
      </c>
      <c r="AJ63" s="30">
        <f t="shared" ref="AJ63" si="196">COUNTIF(AC64:AI64,"★")</f>
        <v>0</v>
      </c>
      <c r="AK63" s="30"/>
      <c r="AL63" s="10" t="str">
        <f>TEXT(AC63,"YYYY-MM")</f>
        <v>2026-06</v>
      </c>
      <c r="AM63" s="56" cm="1">
        <f t="array" ref="AM63">SUMPRODUCT((AC63:AI63&gt;=$N$7)*(AC63:AI63 &lt;= $N$8)*(TEXT(AC63:AI63,"yyyy-mm")=AL63)*(AC64:AI64 = "●"))</f>
        <v>0</v>
      </c>
      <c r="AN63" s="56" cm="1">
        <f t="array" ref="AN63">SUMPRODUCT((AH63:AI63&gt;=$N$7)*(AH63:AI63 &lt;= $N$8)*(TEXT(AH63:AI63,"yyyy-mm")=AL63)*(AH64:AI64 = "▲"))</f>
        <v>0</v>
      </c>
      <c r="AO63" s="56" cm="1">
        <f t="array" ref="AO63">SUMPRODUCT((AC63:AI63&gt;=$N$7)*(AC63:AI63 &lt;= $N$8)*(TEXT(AC63:AI63,"yyyy-mm")=AL63)*(AC64:AI64 = "★"))</f>
        <v>0</v>
      </c>
      <c r="AP63" s="30"/>
      <c r="AQ63" s="30"/>
    </row>
    <row r="64" spans="10:43" ht="20.25" thickBot="1">
      <c r="K64" s="37" t="str">
        <f t="shared" ref="K64" si="197">IF(U64&gt;=0.285,"OK","NG")</f>
        <v>NG</v>
      </c>
      <c r="L64" s="95"/>
      <c r="M64" s="14"/>
      <c r="N64" s="14"/>
      <c r="O64" s="14"/>
      <c r="P64" s="14"/>
      <c r="Q64" s="14"/>
      <c r="R64" s="15"/>
      <c r="S64" s="16"/>
      <c r="T64" s="30">
        <f t="shared" ref="T64" si="198">COUNTIF(M64:S64,"●")</f>
        <v>0</v>
      </c>
      <c r="U64" s="64">
        <f t="shared" ref="U64" si="199">IF(COUNTA(M64:S64)=0,-1,IF(OR(COUNTIF(M64:S64,"▲")&gt;6,AND(M63&lt;$N$8,$N$8&lt;S63)),0.285,IF(T63+T64=0,0,T64/(T64+T63))))</f>
        <v>-1</v>
      </c>
      <c r="V64" s="10" t="str">
        <f>TEXT(S63,"YYYY-MM")</f>
        <v>2026-01</v>
      </c>
      <c r="W64" s="56" cm="1">
        <f t="array" ref="W64">IF(V64=V63,0,SUMPRODUCT((M63:S63&gt;=$N$7)*(M63:S63 &lt;= $N$8)*(TEXT(M63:S63,"yyyy-mm")=V64)*(M64:S64 = "●")))</f>
        <v>0</v>
      </c>
      <c r="X64" s="56" cm="1">
        <f t="array" ref="X64">IF(V64=V63,0,SUMPRODUCT((M63:S63&gt;=$N$7)*(M63:S63 &lt;= $N$8)*(TEXT(M63:S63,"yyyy-mm")=V64)*(M64:S64 = "▲")))</f>
        <v>0</v>
      </c>
      <c r="Y64" s="56" cm="1">
        <f t="array" ref="Y64">IF(V64=V63,0,SUMPRODUCT((M63:S63&gt;=$N$7)*(M63:S63 &lt;= $N$8)*(TEXT(M63:S63,"yyyy-mm")=V64)*(M64:S64 = "★")))</f>
        <v>0</v>
      </c>
      <c r="Z64" s="30"/>
      <c r="AA64" s="37" t="str">
        <f t="shared" ref="AA64" si="200">IF(AK64&gt;=0.285,"OK","NG")</f>
        <v>NG</v>
      </c>
      <c r="AB64" s="95"/>
      <c r="AC64" s="14"/>
      <c r="AD64" s="14"/>
      <c r="AE64" s="14"/>
      <c r="AF64" s="14"/>
      <c r="AG64" s="14"/>
      <c r="AH64" s="15"/>
      <c r="AI64" s="16"/>
      <c r="AJ64" s="30">
        <f t="shared" ref="AJ64" si="201">COUNTIF(AC64:AI64,"●")</f>
        <v>0</v>
      </c>
      <c r="AK64" s="64">
        <f t="shared" ref="AK64" si="202">IF(COUNTA(AC64:AI64)=0,-1,IF(OR(COUNTIF(AC64:AI64,"▲")&gt;6,AND(AC63&lt;$N$8,$N$8&lt;AI63)),0.285,IF(AJ63+AJ64=0,0,AJ64/(AJ64+AJ63))))</f>
        <v>-1</v>
      </c>
      <c r="AL64" s="10" t="str">
        <f>TEXT(AI63,"YYYY-MM")</f>
        <v>2026-06</v>
      </c>
      <c r="AM64" s="56" cm="1">
        <f t="array" ref="AM64">IF(AL64=AL63,0,SUMPRODUCT((AC63:AI63&gt;=$N$7)*(AC63:AI63 &lt;= $N$8)*(TEXT(AC63:AI63,"yyyy-mm")=AL64)*(AC64:AI64 = "●")))</f>
        <v>0</v>
      </c>
      <c r="AN64" s="56" cm="1">
        <f t="array" ref="AN64">IF(AL64=AL63,0,SUMPRODUCT((AC63:AI63&gt;=$N$7)*(AC63:AI63 &lt;= $N$8)*(TEXT(AC63:AI63,"yyyy-mm")=AL64)*(AC64:AI64 = "▲")))</f>
        <v>0</v>
      </c>
      <c r="AO64" s="56" cm="1">
        <f t="array" ref="AO64">IF(AL64=AL63,0,SUMPRODUCT((AC63:AI63&gt;=$N$7)*(AC63:AI63 &lt;= $N$8)*(TEXT(AC63:AI63,"yyyy-mm")=AL64)*(AC64:AI64 = "★")))</f>
        <v>0</v>
      </c>
      <c r="AP64" s="30"/>
      <c r="AQ64" s="30"/>
    </row>
    <row r="65" spans="11:43">
      <c r="K65" s="37"/>
      <c r="L65" s="94">
        <v>38</v>
      </c>
      <c r="M65" s="11">
        <f>S63+1</f>
        <v>46048</v>
      </c>
      <c r="N65" s="11">
        <f t="shared" ref="N65:S65" si="203">M65+1</f>
        <v>46049</v>
      </c>
      <c r="O65" s="11">
        <f t="shared" si="203"/>
        <v>46050</v>
      </c>
      <c r="P65" s="11">
        <f t="shared" si="203"/>
        <v>46051</v>
      </c>
      <c r="Q65" s="11">
        <f t="shared" si="203"/>
        <v>46052</v>
      </c>
      <c r="R65" s="12">
        <f t="shared" si="203"/>
        <v>46053</v>
      </c>
      <c r="S65" s="13">
        <f t="shared" si="203"/>
        <v>46054</v>
      </c>
      <c r="T65" s="30">
        <f t="shared" ref="T65" si="204">COUNTIF(M66:S66,"★")</f>
        <v>0</v>
      </c>
      <c r="U65" s="30"/>
      <c r="V65" s="10" t="str">
        <f>TEXT(M65,"YYYY-MM")</f>
        <v>2026-01</v>
      </c>
      <c r="W65" s="56" cm="1">
        <f t="array" ref="W65">SUMPRODUCT((M65:S65&gt;=$N$7)*(M65:S65 &lt;= $N$8)*(TEXT(M65:S65,"yyyy-mm")=V65)*(M66:S66 = "●"))</f>
        <v>0</v>
      </c>
      <c r="X65" s="56" cm="1">
        <f t="array" ref="X65">SUMPRODUCT((R65:S65&gt;=$N$7)*(R65:S65 &lt;= $N$8)*(TEXT(R65:S65,"yyyy-mm")=V65)*(R66:S66 = "▲"))</f>
        <v>0</v>
      </c>
      <c r="Y65" s="56" cm="1">
        <f t="array" ref="Y65">SUMPRODUCT((M65:S65&gt;=$N$7)*(M65:S65 &lt;= $N$8)*(TEXT(M65:S65,"yyyy-mm")=V65)*(M66:S66 = "★"))</f>
        <v>0</v>
      </c>
      <c r="Z65" s="30"/>
      <c r="AA65" s="37"/>
      <c r="AB65" s="94">
        <v>59</v>
      </c>
      <c r="AC65" s="11">
        <f>AI63+1</f>
        <v>46195</v>
      </c>
      <c r="AD65" s="11">
        <f t="shared" ref="AD65:AI65" si="205">AC65+1</f>
        <v>46196</v>
      </c>
      <c r="AE65" s="11">
        <f t="shared" si="205"/>
        <v>46197</v>
      </c>
      <c r="AF65" s="11">
        <f t="shared" si="205"/>
        <v>46198</v>
      </c>
      <c r="AG65" s="11">
        <f t="shared" si="205"/>
        <v>46199</v>
      </c>
      <c r="AH65" s="12">
        <f t="shared" si="205"/>
        <v>46200</v>
      </c>
      <c r="AI65" s="13">
        <f t="shared" si="205"/>
        <v>46201</v>
      </c>
      <c r="AJ65" s="30">
        <f t="shared" ref="AJ65" si="206">COUNTIF(AC66:AI66,"★")</f>
        <v>0</v>
      </c>
      <c r="AK65" s="30"/>
      <c r="AL65" s="10" t="str">
        <f>TEXT(AC65,"YYYY-MM")</f>
        <v>2026-06</v>
      </c>
      <c r="AM65" s="56" cm="1">
        <f t="array" ref="AM65">SUMPRODUCT((AC65:AI65&gt;=$N$7)*(AC65:AI65 &lt;= $N$8)*(TEXT(AC65:AI65,"yyyy-mm")=AL65)*(AC66:AI66 = "●"))</f>
        <v>0</v>
      </c>
      <c r="AN65" s="56" cm="1">
        <f t="array" ref="AN65">SUMPRODUCT((AH65:AI65&gt;=$N$7)*(AH65:AI65 &lt;= $N$8)*(TEXT(AH65:AI65,"yyyy-mm")=AL65)*(AH66:AI66 = "▲"))</f>
        <v>0</v>
      </c>
      <c r="AO65" s="56" cm="1">
        <f t="array" ref="AO65">SUMPRODUCT((AC65:AI65&gt;=$N$7)*(AC65:AI65 &lt;= $N$8)*(TEXT(AC65:AI65,"yyyy-mm")=AL65)*(AC66:AI66 = "★"))</f>
        <v>0</v>
      </c>
      <c r="AP65" s="30"/>
      <c r="AQ65" s="30"/>
    </row>
    <row r="66" spans="11:43" ht="20.25" thickBot="1">
      <c r="K66" s="37" t="str">
        <f t="shared" ref="K66" si="207">IF(U66&gt;=0.285,"OK","NG")</f>
        <v>NG</v>
      </c>
      <c r="L66" s="95"/>
      <c r="M66" s="14"/>
      <c r="N66" s="14"/>
      <c r="O66" s="14"/>
      <c r="P66" s="14"/>
      <c r="Q66" s="14"/>
      <c r="R66" s="15"/>
      <c r="S66" s="16"/>
      <c r="T66" s="30">
        <f t="shared" ref="T66" si="208">COUNTIF(M66:S66,"●")</f>
        <v>0</v>
      </c>
      <c r="U66" s="64">
        <f t="shared" ref="U66" si="209">IF(COUNTA(M66:S66)=0,-1,IF(OR(COUNTIF(M66:S66,"▲")&gt;6,AND(M65&lt;$N$8,$N$8&lt;S65)),0.285,IF(T65+T66=0,0,T66/(T66+T65))))</f>
        <v>-1</v>
      </c>
      <c r="V66" s="10" t="str">
        <f>TEXT(S65,"YYYY-MM")</f>
        <v>2026-02</v>
      </c>
      <c r="W66" s="56" cm="1">
        <f t="array" ref="W66">IF(V66=V65,0,SUMPRODUCT((M65:S65&gt;=$N$7)*(M65:S65 &lt;= $N$8)*(TEXT(M65:S65,"yyyy-mm")=V66)*(M66:S66 = "●")))</f>
        <v>0</v>
      </c>
      <c r="X66" s="56" cm="1">
        <f t="array" ref="X66">IF(V66=V65,0,SUMPRODUCT((M65:S65&gt;=$N$7)*(M65:S65 &lt;= $N$8)*(TEXT(M65:S65,"yyyy-mm")=V66)*(M66:S66 = "▲")))</f>
        <v>0</v>
      </c>
      <c r="Y66" s="56" cm="1">
        <f t="array" ref="Y66">IF(V66=V65,0,SUMPRODUCT((M65:S65&gt;=$N$7)*(M65:S65 &lt;= $N$8)*(TEXT(M65:S65,"yyyy-mm")=V66)*(M66:S66 = "★")))</f>
        <v>0</v>
      </c>
      <c r="Z66" s="30"/>
      <c r="AA66" s="37" t="str">
        <f t="shared" ref="AA66" si="210">IF(AK66&gt;=0.285,"OK","NG")</f>
        <v>NG</v>
      </c>
      <c r="AB66" s="95"/>
      <c r="AC66" s="14"/>
      <c r="AD66" s="14"/>
      <c r="AE66" s="14"/>
      <c r="AF66" s="14"/>
      <c r="AG66" s="14"/>
      <c r="AH66" s="15"/>
      <c r="AI66" s="16"/>
      <c r="AJ66" s="30">
        <f t="shared" ref="AJ66" si="211">COUNTIF(AC66:AI66,"●")</f>
        <v>0</v>
      </c>
      <c r="AK66" s="64">
        <f t="shared" ref="AK66" si="212">IF(COUNTA(AC66:AI66)=0,-1,IF(OR(COUNTIF(AC66:AI66,"▲")&gt;6,AND(AC65&lt;$N$8,$N$8&lt;AI65)),0.285,IF(AJ65+AJ66=0,0,AJ66/(AJ66+AJ65))))</f>
        <v>-1</v>
      </c>
      <c r="AL66" s="10" t="str">
        <f>TEXT(AI65,"YYYY-MM")</f>
        <v>2026-06</v>
      </c>
      <c r="AM66" s="56" cm="1">
        <f t="array" ref="AM66">IF(AL66=AL65,0,SUMPRODUCT((AC65:AI65&gt;=$N$7)*(AC65:AI65 &lt;= $N$8)*(TEXT(AC65:AI65,"yyyy-mm")=AL66)*(AC66:AI66 = "●")))</f>
        <v>0</v>
      </c>
      <c r="AN66" s="56" cm="1">
        <f t="array" ref="AN66">IF(AL66=AL65,0,SUMPRODUCT((AC65:AI65&gt;=$N$7)*(AC65:AI65 &lt;= $N$8)*(TEXT(AC65:AI65,"yyyy-mm")=AL66)*(AC66:AI66 = "▲")))</f>
        <v>0</v>
      </c>
      <c r="AO66" s="56" cm="1">
        <f t="array" ref="AO66">IF(AL66=AL65,0,SUMPRODUCT((AC65:AI65&gt;=$N$7)*(AC65:AI65 &lt;= $N$8)*(TEXT(AC65:AI65,"yyyy-mm")=AL66)*(AC66:AI66 = "★")))</f>
        <v>0</v>
      </c>
      <c r="AP66" s="30"/>
      <c r="AQ66" s="30"/>
    </row>
    <row r="67" spans="11:43">
      <c r="K67" s="37"/>
      <c r="L67" s="94">
        <v>39</v>
      </c>
      <c r="M67" s="11">
        <f>S65+1</f>
        <v>46055</v>
      </c>
      <c r="N67" s="11">
        <f t="shared" ref="N67:S67" si="213">M67+1</f>
        <v>46056</v>
      </c>
      <c r="O67" s="11">
        <f t="shared" si="213"/>
        <v>46057</v>
      </c>
      <c r="P67" s="11">
        <f t="shared" si="213"/>
        <v>46058</v>
      </c>
      <c r="Q67" s="11">
        <f t="shared" si="213"/>
        <v>46059</v>
      </c>
      <c r="R67" s="12">
        <f t="shared" si="213"/>
        <v>46060</v>
      </c>
      <c r="S67" s="13">
        <f t="shared" si="213"/>
        <v>46061</v>
      </c>
      <c r="T67" s="30">
        <f t="shared" ref="T67" si="214">COUNTIF(M68:S68,"★")</f>
        <v>0</v>
      </c>
      <c r="U67" s="30"/>
      <c r="V67" s="10" t="str">
        <f>TEXT(M67,"YYYY-MM")</f>
        <v>2026-02</v>
      </c>
      <c r="W67" s="56" cm="1">
        <f t="array" ref="W67">SUMPRODUCT((M67:S67&gt;=$N$7)*(M67:S67 &lt;= $N$8)*(TEXT(M67:S67,"yyyy-mm")=V67)*(M68:S68 = "●"))</f>
        <v>0</v>
      </c>
      <c r="X67" s="56" cm="1">
        <f t="array" ref="X67">SUMPRODUCT((R67:S67&gt;=$N$7)*(R67:S67 &lt;= $N$8)*(TEXT(R67:S67,"yyyy-mm")=V67)*(R68:S68 = "▲"))</f>
        <v>0</v>
      </c>
      <c r="Y67" s="56" cm="1">
        <f t="array" ref="Y67">SUMPRODUCT((M67:S67&gt;=$N$7)*(M67:S67 &lt;= $N$8)*(TEXT(M67:S67,"yyyy-mm")=V67)*(M68:S68 = "★"))</f>
        <v>0</v>
      </c>
      <c r="Z67" s="30"/>
      <c r="AA67" s="37"/>
      <c r="AB67" s="94">
        <v>60</v>
      </c>
      <c r="AC67" s="11">
        <f>AI65+1</f>
        <v>46202</v>
      </c>
      <c r="AD67" s="11">
        <f t="shared" ref="AD67:AI67" si="215">AC67+1</f>
        <v>46203</v>
      </c>
      <c r="AE67" s="11">
        <f t="shared" si="215"/>
        <v>46204</v>
      </c>
      <c r="AF67" s="11">
        <f t="shared" si="215"/>
        <v>46205</v>
      </c>
      <c r="AG67" s="11">
        <f t="shared" si="215"/>
        <v>46206</v>
      </c>
      <c r="AH67" s="12">
        <f t="shared" si="215"/>
        <v>46207</v>
      </c>
      <c r="AI67" s="13">
        <f t="shared" si="215"/>
        <v>46208</v>
      </c>
      <c r="AJ67" s="30">
        <f t="shared" ref="AJ67" si="216">COUNTIF(AC68:AI68,"★")</f>
        <v>0</v>
      </c>
      <c r="AK67" s="30"/>
      <c r="AL67" s="10" t="str">
        <f>TEXT(AC67,"YYYY-MM")</f>
        <v>2026-06</v>
      </c>
      <c r="AM67" s="56" cm="1">
        <f t="array" ref="AM67">SUMPRODUCT((AC67:AI67&gt;=$N$7)*(AC67:AI67 &lt;= $N$8)*(TEXT(AC67:AI67,"yyyy-mm")=AL67)*(AC68:AI68 = "●"))</f>
        <v>0</v>
      </c>
      <c r="AN67" s="56" cm="1">
        <f t="array" ref="AN67">SUMPRODUCT((AH67:AI67&gt;=$N$7)*(AH67:AI67 &lt;= $N$8)*(TEXT(AH67:AI67,"yyyy-mm")=AL67)*(AH68:AI68 = "▲"))</f>
        <v>0</v>
      </c>
      <c r="AO67" s="56" cm="1">
        <f t="array" ref="AO67">SUMPRODUCT((AC67:AI67&gt;=$N$7)*(AC67:AI67 &lt;= $N$8)*(TEXT(AC67:AI67,"yyyy-mm")=AL67)*(AC68:AI68 = "★"))</f>
        <v>0</v>
      </c>
      <c r="AP67" s="30"/>
      <c r="AQ67" s="30"/>
    </row>
    <row r="68" spans="11:43" ht="20.25" thickBot="1">
      <c r="K68" s="37" t="str">
        <f t="shared" ref="K68" si="217">IF(U68&gt;=0.285,"OK","NG")</f>
        <v>NG</v>
      </c>
      <c r="L68" s="95"/>
      <c r="M68" s="14"/>
      <c r="N68" s="14"/>
      <c r="O68" s="14"/>
      <c r="P68" s="14"/>
      <c r="Q68" s="14"/>
      <c r="R68" s="15"/>
      <c r="S68" s="16"/>
      <c r="T68" s="30">
        <f t="shared" ref="T68" si="218">COUNTIF(M68:S68,"●")</f>
        <v>0</v>
      </c>
      <c r="U68" s="64">
        <f t="shared" ref="U68" si="219">IF(COUNTA(M68:S68)=0,-1,IF(OR(COUNTIF(M68:S68,"▲")&gt;6,AND(M67&lt;$N$8,$N$8&lt;S67)),0.285,IF(T67+T68=0,0,T68/(T68+T67))))</f>
        <v>-1</v>
      </c>
      <c r="V68" s="10" t="str">
        <f>TEXT(S67,"YYYY-MM")</f>
        <v>2026-02</v>
      </c>
      <c r="W68" s="56" cm="1">
        <f t="array" ref="W68">IF(V68=V67,0,SUMPRODUCT((M67:S67&gt;=$N$7)*(M67:S67 &lt;= $N$8)*(TEXT(M67:S67,"yyyy-mm")=V68)*(M68:S68 = "●")))</f>
        <v>0</v>
      </c>
      <c r="X68" s="56" cm="1">
        <f t="array" ref="X68">IF(V68=V67,0,SUMPRODUCT((M67:S67&gt;=$N$7)*(M67:S67 &lt;= $N$8)*(TEXT(M67:S67,"yyyy-mm")=V68)*(M68:S68 = "▲")))</f>
        <v>0</v>
      </c>
      <c r="Y68" s="56" cm="1">
        <f t="array" ref="Y68">IF(V68=V67,0,SUMPRODUCT((M67:S67&gt;=$N$7)*(M67:S67 &lt;= $N$8)*(TEXT(M67:S67,"yyyy-mm")=V68)*(M68:S68 = "★")))</f>
        <v>0</v>
      </c>
      <c r="Z68" s="30"/>
      <c r="AA68" s="37" t="str">
        <f t="shared" ref="AA68" si="220">IF(AK68&gt;=0.285,"OK","NG")</f>
        <v>NG</v>
      </c>
      <c r="AB68" s="95"/>
      <c r="AC68" s="14"/>
      <c r="AD68" s="14"/>
      <c r="AE68" s="14"/>
      <c r="AF68" s="14"/>
      <c r="AG68" s="14"/>
      <c r="AH68" s="15"/>
      <c r="AI68" s="16"/>
      <c r="AJ68" s="30">
        <f t="shared" ref="AJ68" si="221">COUNTIF(AC68:AI68,"●")</f>
        <v>0</v>
      </c>
      <c r="AK68" s="64">
        <f t="shared" ref="AK68" si="222">IF(COUNTA(AC68:AI68)=0,-1,IF(OR(COUNTIF(AC68:AI68,"▲")&gt;6,AND(AC67&lt;$N$8,$N$8&lt;AI67)),0.285,IF(AJ67+AJ68=0,0,AJ68/(AJ68+AJ67))))</f>
        <v>-1</v>
      </c>
      <c r="AL68" s="10" t="str">
        <f>TEXT(AI67,"YYYY-MM")</f>
        <v>2026-07</v>
      </c>
      <c r="AM68" s="56" cm="1">
        <f t="array" ref="AM68">IF(AL68=AL67,0,SUMPRODUCT((AC67:AI67&gt;=$N$7)*(AC67:AI67 &lt;= $N$8)*(TEXT(AC67:AI67,"yyyy-mm")=AL68)*(AC68:AI68 = "●")))</f>
        <v>0</v>
      </c>
      <c r="AN68" s="56" cm="1">
        <f t="array" ref="AN68">IF(AL68=AL67,0,SUMPRODUCT((AC67:AI67&gt;=$N$7)*(AC67:AI67 &lt;= $N$8)*(TEXT(AC67:AI67,"yyyy-mm")=AL68)*(AC68:AI68 = "▲")))</f>
        <v>0</v>
      </c>
      <c r="AO68" s="56" cm="1">
        <f t="array" ref="AO68">IF(AL68=AL67,0,SUMPRODUCT((AC67:AI67&gt;=$N$7)*(AC67:AI67 &lt;= $N$8)*(TEXT(AC67:AI67,"yyyy-mm")=AL68)*(AC68:AI68 = "★")))</f>
        <v>0</v>
      </c>
      <c r="AP68" s="30"/>
      <c r="AQ68" s="30"/>
    </row>
    <row r="69" spans="11:43">
      <c r="K69" s="37"/>
      <c r="L69" s="94">
        <v>40</v>
      </c>
      <c r="M69" s="11">
        <f>S67+1</f>
        <v>46062</v>
      </c>
      <c r="N69" s="11">
        <f t="shared" ref="N69:S69" si="223">M69+1</f>
        <v>46063</v>
      </c>
      <c r="O69" s="11">
        <f t="shared" si="223"/>
        <v>46064</v>
      </c>
      <c r="P69" s="11">
        <f t="shared" si="223"/>
        <v>46065</v>
      </c>
      <c r="Q69" s="11">
        <f t="shared" si="223"/>
        <v>46066</v>
      </c>
      <c r="R69" s="12">
        <f t="shared" si="223"/>
        <v>46067</v>
      </c>
      <c r="S69" s="13">
        <f t="shared" si="223"/>
        <v>46068</v>
      </c>
      <c r="T69" s="30">
        <f t="shared" ref="T69" si="224">COUNTIF(M70:S70,"★")</f>
        <v>0</v>
      </c>
      <c r="U69" s="30"/>
      <c r="V69" s="10" t="str">
        <f>TEXT(M69,"YYYY-MM")</f>
        <v>2026-02</v>
      </c>
      <c r="W69" s="56" cm="1">
        <f t="array" ref="W69">SUMPRODUCT((M69:S69&gt;=$N$7)*(M69:S69 &lt;= $N$8)*(TEXT(M69:S69,"yyyy-mm")=V69)*(M70:S70 = "●"))</f>
        <v>0</v>
      </c>
      <c r="X69" s="56" cm="1">
        <f t="array" ref="X69">SUMPRODUCT((R69:S69&gt;=$N$7)*(R69:S69 &lt;= $N$8)*(TEXT(R69:S69,"yyyy-mm")=V69)*(R70:S70 = "▲"))</f>
        <v>0</v>
      </c>
      <c r="Y69" s="56" cm="1">
        <f t="array" ref="Y69">SUMPRODUCT((M69:S69&gt;=$N$7)*(M69:S69 &lt;= $N$8)*(TEXT(M69:S69,"yyyy-mm")=V69)*(M70:S70 = "★"))</f>
        <v>0</v>
      </c>
      <c r="Z69" s="30"/>
      <c r="AA69" s="37"/>
      <c r="AB69" s="94">
        <v>61</v>
      </c>
      <c r="AC69" s="11">
        <f>AI67+1</f>
        <v>46209</v>
      </c>
      <c r="AD69" s="11">
        <f t="shared" ref="AD69:AI69" si="225">AC69+1</f>
        <v>46210</v>
      </c>
      <c r="AE69" s="11">
        <f t="shared" si="225"/>
        <v>46211</v>
      </c>
      <c r="AF69" s="11">
        <f t="shared" si="225"/>
        <v>46212</v>
      </c>
      <c r="AG69" s="11">
        <f t="shared" si="225"/>
        <v>46213</v>
      </c>
      <c r="AH69" s="12">
        <f t="shared" si="225"/>
        <v>46214</v>
      </c>
      <c r="AI69" s="13">
        <f t="shared" si="225"/>
        <v>46215</v>
      </c>
      <c r="AJ69" s="30">
        <f t="shared" ref="AJ69" si="226">COUNTIF(AC70:AI70,"★")</f>
        <v>0</v>
      </c>
      <c r="AK69" s="30"/>
      <c r="AL69" s="10" t="str">
        <f>TEXT(AC69,"YYYY-MM")</f>
        <v>2026-07</v>
      </c>
      <c r="AM69" s="56" cm="1">
        <f t="array" ref="AM69">SUMPRODUCT((AC69:AI69&gt;=$N$7)*(AC69:AI69 &lt;= $N$8)*(TEXT(AC69:AI69,"yyyy-mm")=AL69)*(AC70:AI70 = "●"))</f>
        <v>0</v>
      </c>
      <c r="AN69" s="56" cm="1">
        <f t="array" ref="AN69">SUMPRODUCT((AH69:AI69&gt;=$N$7)*(AH69:AI69 &lt;= $N$8)*(TEXT(AH69:AI69,"yyyy-mm")=AL69)*(AH70:AI70 = "▲"))</f>
        <v>0</v>
      </c>
      <c r="AO69" s="56" cm="1">
        <f t="array" ref="AO69">SUMPRODUCT((AC69:AI69&gt;=$N$7)*(AC69:AI69 &lt;= $N$8)*(TEXT(AC69:AI69,"yyyy-mm")=AL69)*(AC70:AI70 = "★"))</f>
        <v>0</v>
      </c>
      <c r="AP69" s="30"/>
      <c r="AQ69" s="30"/>
    </row>
    <row r="70" spans="11:43" ht="20.25" thickBot="1">
      <c r="K70" s="37" t="str">
        <f t="shared" ref="K70" si="227">IF(U70&gt;=0.285,"OK","NG")</f>
        <v>NG</v>
      </c>
      <c r="L70" s="95"/>
      <c r="M70" s="14"/>
      <c r="N70" s="14"/>
      <c r="O70" s="14"/>
      <c r="P70" s="14"/>
      <c r="Q70" s="14"/>
      <c r="R70" s="15"/>
      <c r="S70" s="16"/>
      <c r="T70" s="30">
        <f t="shared" ref="T70" si="228">COUNTIF(M70:S70,"●")</f>
        <v>0</v>
      </c>
      <c r="U70" s="64">
        <f t="shared" ref="U70" si="229">IF(COUNTA(M70:S70)=0,-1,IF(OR(COUNTIF(M70:S70,"▲")&gt;6,AND(M69&lt;$N$8,$N$8&lt;S69)),0.285,IF(T69+T70=0,0,T70/(T70+T69))))</f>
        <v>-1</v>
      </c>
      <c r="V70" s="10" t="str">
        <f>TEXT(S69,"YYYY-MM")</f>
        <v>2026-02</v>
      </c>
      <c r="W70" s="56" cm="1">
        <f t="array" ref="W70">IF(V70=V69,0,SUMPRODUCT((M69:S69&gt;=$N$7)*(M69:S69 &lt;= $N$8)*(TEXT(M69:S69,"yyyy-mm")=V70)*(M70:S70 = "●")))</f>
        <v>0</v>
      </c>
      <c r="X70" s="56" cm="1">
        <f t="array" ref="X70">IF(V70=V69,0,SUMPRODUCT((M69:S69&gt;=$N$7)*(M69:S69 &lt;= $N$8)*(TEXT(M69:S69,"yyyy-mm")=V70)*(M70:S70 = "▲")))</f>
        <v>0</v>
      </c>
      <c r="Y70" s="56" cm="1">
        <f t="array" ref="Y70">IF(V70=V69,0,SUMPRODUCT((M69:S69&gt;=$N$7)*(M69:S69 &lt;= $N$8)*(TEXT(M69:S69,"yyyy-mm")=V70)*(M70:S70 = "★")))</f>
        <v>0</v>
      </c>
      <c r="Z70" s="30"/>
      <c r="AA70" s="37" t="str">
        <f t="shared" ref="AA70" si="230">IF(AK70&gt;=0.285,"OK","NG")</f>
        <v>NG</v>
      </c>
      <c r="AB70" s="95"/>
      <c r="AC70" s="14"/>
      <c r="AD70" s="14"/>
      <c r="AE70" s="14"/>
      <c r="AF70" s="14"/>
      <c r="AG70" s="14"/>
      <c r="AH70" s="15"/>
      <c r="AI70" s="16"/>
      <c r="AJ70" s="30">
        <f t="shared" ref="AJ70" si="231">COUNTIF(AC70:AI70,"●")</f>
        <v>0</v>
      </c>
      <c r="AK70" s="64">
        <f t="shared" ref="AK70" si="232">IF(COUNTA(AC70:AI70)=0,-1,IF(OR(COUNTIF(AC70:AI70,"▲")&gt;6,AND(AC69&lt;$N$8,$N$8&lt;AI69)),0.285,IF(AJ69+AJ70=0,0,AJ70/(AJ70+AJ69))))</f>
        <v>-1</v>
      </c>
      <c r="AL70" s="10" t="str">
        <f>TEXT(AI69,"YYYY-MM")</f>
        <v>2026-07</v>
      </c>
      <c r="AM70" s="56" cm="1">
        <f t="array" ref="AM70">IF(AL70=AL69,0,SUMPRODUCT((AC69:AI69&gt;=$N$7)*(AC69:AI69 &lt;= $N$8)*(TEXT(AC69:AI69,"yyyy-mm")=AL70)*(AC70:AI70 = "●")))</f>
        <v>0</v>
      </c>
      <c r="AN70" s="56" cm="1">
        <f t="array" ref="AN70">IF(AL70=AL69,0,SUMPRODUCT((AC69:AI69&gt;=$N$7)*(AC69:AI69 &lt;= $N$8)*(TEXT(AC69:AI69,"yyyy-mm")=AL70)*(AC70:AI70 = "▲")))</f>
        <v>0</v>
      </c>
      <c r="AO70" s="56" cm="1">
        <f t="array" ref="AO70">IF(AL70=AL69,0,SUMPRODUCT((AC69:AI69&gt;=$N$7)*(AC69:AI69 &lt;= $N$8)*(TEXT(AC69:AI69,"yyyy-mm")=AL70)*(AC70:AI70 = "★")))</f>
        <v>0</v>
      </c>
      <c r="AP70" s="30"/>
      <c r="AQ70" s="30"/>
    </row>
    <row r="71" spans="11:43">
      <c r="K71" s="37"/>
      <c r="L71" s="94">
        <v>41</v>
      </c>
      <c r="M71" s="11">
        <f>S69+1</f>
        <v>46069</v>
      </c>
      <c r="N71" s="11">
        <f t="shared" ref="N71:S71" si="233">M71+1</f>
        <v>46070</v>
      </c>
      <c r="O71" s="11">
        <f t="shared" si="233"/>
        <v>46071</v>
      </c>
      <c r="P71" s="11">
        <f t="shared" si="233"/>
        <v>46072</v>
      </c>
      <c r="Q71" s="11">
        <f t="shared" si="233"/>
        <v>46073</v>
      </c>
      <c r="R71" s="12">
        <f t="shared" si="233"/>
        <v>46074</v>
      </c>
      <c r="S71" s="13">
        <f t="shared" si="233"/>
        <v>46075</v>
      </c>
      <c r="T71" s="30">
        <f t="shared" ref="T71" si="234">COUNTIF(M72:S72,"★")</f>
        <v>0</v>
      </c>
      <c r="U71" s="30"/>
      <c r="V71" s="10" t="str">
        <f>TEXT(M71,"YYYY-MM")</f>
        <v>2026-02</v>
      </c>
      <c r="W71" s="56" cm="1">
        <f t="array" ref="W71">SUMPRODUCT((M71:S71&gt;=$N$7)*(M71:S71 &lt;= $N$8)*(TEXT(M71:S71,"yyyy-mm")=V71)*(M72:S72 = "●"))</f>
        <v>0</v>
      </c>
      <c r="X71" s="56" cm="1">
        <f t="array" ref="X71">SUMPRODUCT((R71:S71&gt;=$N$7)*(R71:S71 &lt;= $N$8)*(TEXT(R71:S71,"yyyy-mm")=V71)*(R72:S72 = "▲"))</f>
        <v>0</v>
      </c>
      <c r="Y71" s="56" cm="1">
        <f t="array" ref="Y71">SUMPRODUCT((M71:S71&gt;=$N$7)*(M71:S71 &lt;= $N$8)*(TEXT(M71:S71,"yyyy-mm")=V71)*(M72:S72 = "★"))</f>
        <v>0</v>
      </c>
      <c r="Z71" s="30"/>
      <c r="AA71" s="37"/>
      <c r="AB71" s="94">
        <v>62</v>
      </c>
      <c r="AC71" s="11">
        <f>AI69+1</f>
        <v>46216</v>
      </c>
      <c r="AD71" s="11">
        <f t="shared" ref="AD71:AI71" si="235">AC71+1</f>
        <v>46217</v>
      </c>
      <c r="AE71" s="11">
        <f t="shared" si="235"/>
        <v>46218</v>
      </c>
      <c r="AF71" s="11">
        <f t="shared" si="235"/>
        <v>46219</v>
      </c>
      <c r="AG71" s="11">
        <f t="shared" si="235"/>
        <v>46220</v>
      </c>
      <c r="AH71" s="12">
        <f t="shared" si="235"/>
        <v>46221</v>
      </c>
      <c r="AI71" s="13">
        <f t="shared" si="235"/>
        <v>46222</v>
      </c>
      <c r="AJ71" s="30">
        <f t="shared" ref="AJ71" si="236">COUNTIF(AC72:AI72,"★")</f>
        <v>0</v>
      </c>
      <c r="AK71" s="30"/>
      <c r="AL71" s="10" t="str">
        <f>TEXT(AC71,"YYYY-MM")</f>
        <v>2026-07</v>
      </c>
      <c r="AM71" s="56" cm="1">
        <f t="array" ref="AM71">SUMPRODUCT((AC71:AI71&gt;=$N$7)*(AC71:AI71 &lt;= $N$8)*(TEXT(AC71:AI71,"yyyy-mm")=AL71)*(AC72:AI72 = "●"))</f>
        <v>0</v>
      </c>
      <c r="AN71" s="56" cm="1">
        <f t="array" ref="AN71">SUMPRODUCT((AH71:AI71&gt;=$N$7)*(AH71:AI71 &lt;= $N$8)*(TEXT(AH71:AI71,"yyyy-mm")=AL71)*(AH72:AI72 = "▲"))</f>
        <v>0</v>
      </c>
      <c r="AO71" s="56" cm="1">
        <f t="array" ref="AO71">SUMPRODUCT((AC71:AI71&gt;=$N$7)*(AC71:AI71 &lt;= $N$8)*(TEXT(AC71:AI71,"yyyy-mm")=AL71)*(AC72:AI72 = "★"))</f>
        <v>0</v>
      </c>
      <c r="AP71" s="30"/>
      <c r="AQ71" s="30"/>
    </row>
    <row r="72" spans="11:43" ht="20.25" thickBot="1">
      <c r="K72" s="37" t="str">
        <f t="shared" ref="K72" si="237">IF(U72&gt;=0.285,"OK","NG")</f>
        <v>NG</v>
      </c>
      <c r="L72" s="95"/>
      <c r="M72" s="14"/>
      <c r="N72" s="14"/>
      <c r="O72" s="14"/>
      <c r="P72" s="14"/>
      <c r="Q72" s="14"/>
      <c r="R72" s="15"/>
      <c r="S72" s="16"/>
      <c r="T72" s="30">
        <f t="shared" ref="T72" si="238">COUNTIF(M72:S72,"●")</f>
        <v>0</v>
      </c>
      <c r="U72" s="64">
        <f t="shared" ref="U72" si="239">IF(COUNTA(M72:S72)=0,-1,IF(OR(COUNTIF(M72:S72,"▲")&gt;6,AND(M71&lt;$N$8,$N$8&lt;S71)),0.285,IF(T71+T72=0,0,T72/(T72+T71))))</f>
        <v>-1</v>
      </c>
      <c r="V72" s="10" t="str">
        <f>TEXT(S71,"YYYY-MM")</f>
        <v>2026-02</v>
      </c>
      <c r="W72" s="56" cm="1">
        <f t="array" ref="W72">IF(V72=V71,0,SUMPRODUCT((M71:S71&gt;=$N$7)*(M71:S71 &lt;= $N$8)*(TEXT(M71:S71,"yyyy-mm")=V72)*(M72:S72 = "●")))</f>
        <v>0</v>
      </c>
      <c r="X72" s="56" cm="1">
        <f t="array" ref="X72">IF(V72=V71,0,SUMPRODUCT((M71:S71&gt;=$N$7)*(M71:S71 &lt;= $N$8)*(TEXT(M71:S71,"yyyy-mm")=V72)*(M72:S72 = "▲")))</f>
        <v>0</v>
      </c>
      <c r="Y72" s="56" cm="1">
        <f t="array" ref="Y72">IF(V72=V71,0,SUMPRODUCT((M71:S71&gt;=$N$7)*(M71:S71 &lt;= $N$8)*(TEXT(M71:S71,"yyyy-mm")=V72)*(M72:S72 = "★")))</f>
        <v>0</v>
      </c>
      <c r="Z72" s="30"/>
      <c r="AA72" s="37" t="str">
        <f t="shared" ref="AA72" si="240">IF(AK72&gt;=0.285,"OK","NG")</f>
        <v>NG</v>
      </c>
      <c r="AB72" s="95"/>
      <c r="AC72" s="14"/>
      <c r="AD72" s="14"/>
      <c r="AE72" s="14"/>
      <c r="AF72" s="14"/>
      <c r="AG72" s="14"/>
      <c r="AH72" s="15"/>
      <c r="AI72" s="16"/>
      <c r="AJ72" s="30">
        <f t="shared" ref="AJ72" si="241">COUNTIF(AC72:AI72,"●")</f>
        <v>0</v>
      </c>
      <c r="AK72" s="64">
        <f t="shared" ref="AK72" si="242">IF(COUNTA(AC72:AI72)=0,-1,IF(OR(COUNTIF(AC72:AI72,"▲")&gt;6,AND(AC71&lt;$N$8,$N$8&lt;AI71)),0.285,IF(AJ71+AJ72=0,0,AJ72/(AJ72+AJ71))))</f>
        <v>-1</v>
      </c>
      <c r="AL72" s="10" t="str">
        <f>TEXT(AI71,"YYYY-MM")</f>
        <v>2026-07</v>
      </c>
      <c r="AM72" s="56" cm="1">
        <f t="array" ref="AM72">IF(AL72=AL71,0,SUMPRODUCT((AC71:AI71&gt;=$N$7)*(AC71:AI71 &lt;= $N$8)*(TEXT(AC71:AI71,"yyyy-mm")=AL72)*(AC72:AI72 = "●")))</f>
        <v>0</v>
      </c>
      <c r="AN72" s="56" cm="1">
        <f t="array" ref="AN72">IF(AL72=AL71,0,SUMPRODUCT((AC71:AI71&gt;=$N$7)*(AC71:AI71 &lt;= $N$8)*(TEXT(AC71:AI71,"yyyy-mm")=AL72)*(AC72:AI72 = "▲")))</f>
        <v>0</v>
      </c>
      <c r="AO72" s="56" cm="1">
        <f t="array" ref="AO72">IF(AL72=AL71,0,SUMPRODUCT((AC71:AI71&gt;=$N$7)*(AC71:AI71 &lt;= $N$8)*(TEXT(AC71:AI71,"yyyy-mm")=AL72)*(AC72:AI72 = "★")))</f>
        <v>0</v>
      </c>
      <c r="AP72" s="30"/>
      <c r="AQ72" s="30"/>
    </row>
    <row r="73" spans="11:43">
      <c r="K73" s="37"/>
      <c r="L73" s="94">
        <v>42</v>
      </c>
      <c r="M73" s="11">
        <f>S71+1</f>
        <v>46076</v>
      </c>
      <c r="N73" s="11">
        <f t="shared" ref="N73:S73" si="243">M73+1</f>
        <v>46077</v>
      </c>
      <c r="O73" s="11">
        <f t="shared" si="243"/>
        <v>46078</v>
      </c>
      <c r="P73" s="11">
        <f t="shared" si="243"/>
        <v>46079</v>
      </c>
      <c r="Q73" s="11">
        <f t="shared" si="243"/>
        <v>46080</v>
      </c>
      <c r="R73" s="12">
        <f t="shared" si="243"/>
        <v>46081</v>
      </c>
      <c r="S73" s="13">
        <f t="shared" si="243"/>
        <v>46082</v>
      </c>
      <c r="T73" s="30">
        <f t="shared" ref="T73" si="244">COUNTIF(M74:S74,"★")</f>
        <v>0</v>
      </c>
      <c r="U73" s="30"/>
      <c r="V73" s="10" t="str">
        <f>TEXT(M73,"YYYY-MM")</f>
        <v>2026-02</v>
      </c>
      <c r="W73" s="56" cm="1">
        <f t="array" ref="W73">SUMPRODUCT((M73:S73&gt;=$N$7)*(M73:S73 &lt;= $N$8)*(TEXT(M73:S73,"yyyy-mm")=V73)*(M74:S74 = "●"))</f>
        <v>0</v>
      </c>
      <c r="X73" s="56" cm="1">
        <f t="array" ref="X73">SUMPRODUCT((R73:S73&gt;=$N$7)*(R73:S73 &lt;= $N$8)*(TEXT(R73:S73,"yyyy-mm")=V73)*(R74:S74 = "▲"))</f>
        <v>0</v>
      </c>
      <c r="Y73" s="56" cm="1">
        <f t="array" ref="Y73">SUMPRODUCT((M73:S73&gt;=$N$7)*(M73:S73 &lt;= $N$8)*(TEXT(M73:S73,"yyyy-mm")=V73)*(M74:S74 = "★"))</f>
        <v>0</v>
      </c>
      <c r="Z73" s="30"/>
      <c r="AA73" s="37"/>
      <c r="AB73" s="94">
        <v>63</v>
      </c>
      <c r="AC73" s="11">
        <f>AI71+1</f>
        <v>46223</v>
      </c>
      <c r="AD73" s="11">
        <f t="shared" ref="AD73:AI73" si="245">AC73+1</f>
        <v>46224</v>
      </c>
      <c r="AE73" s="11">
        <f t="shared" si="245"/>
        <v>46225</v>
      </c>
      <c r="AF73" s="11">
        <f t="shared" si="245"/>
        <v>46226</v>
      </c>
      <c r="AG73" s="11">
        <f t="shared" si="245"/>
        <v>46227</v>
      </c>
      <c r="AH73" s="12">
        <f t="shared" si="245"/>
        <v>46228</v>
      </c>
      <c r="AI73" s="13">
        <f t="shared" si="245"/>
        <v>46229</v>
      </c>
      <c r="AJ73" s="30">
        <f t="shared" ref="AJ73" si="246">COUNTIF(AC74:AI74,"★")</f>
        <v>0</v>
      </c>
      <c r="AK73" s="30"/>
      <c r="AL73" s="10" t="str">
        <f>TEXT(AC73,"YYYY-MM")</f>
        <v>2026-07</v>
      </c>
      <c r="AM73" s="56" cm="1">
        <f t="array" ref="AM73">SUMPRODUCT((AC73:AI73&gt;=$N$7)*(AC73:AI73 &lt;= $N$8)*(TEXT(AC73:AI73,"yyyy-mm")=AL73)*(AC74:AI74 = "●"))</f>
        <v>0</v>
      </c>
      <c r="AN73" s="56" cm="1">
        <f t="array" ref="AN73">SUMPRODUCT((AH73:AI73&gt;=$N$7)*(AH73:AI73 &lt;= $N$8)*(TEXT(AH73:AI73,"yyyy-mm")=AL73)*(AH74:AI74 = "▲"))</f>
        <v>0</v>
      </c>
      <c r="AO73" s="56" cm="1">
        <f t="array" ref="AO73">SUMPRODUCT((AC73:AI73&gt;=$N$7)*(AC73:AI73 &lt;= $N$8)*(TEXT(AC73:AI73,"yyyy-mm")=AL73)*(AC74:AI74 = "★"))</f>
        <v>0</v>
      </c>
      <c r="AP73" s="30"/>
      <c r="AQ73" s="30"/>
    </row>
    <row r="74" spans="11:43" ht="20.25" thickBot="1">
      <c r="K74" s="37" t="str">
        <f t="shared" ref="K74" si="247">IF(U74&gt;=0.285,"OK","NG")</f>
        <v>NG</v>
      </c>
      <c r="L74" s="95"/>
      <c r="M74" s="14"/>
      <c r="N74" s="14"/>
      <c r="O74" s="14"/>
      <c r="P74" s="14"/>
      <c r="Q74" s="14"/>
      <c r="R74" s="15"/>
      <c r="S74" s="16"/>
      <c r="T74" s="30">
        <f t="shared" ref="T74" si="248">COUNTIF(M74:S74,"●")</f>
        <v>0</v>
      </c>
      <c r="U74" s="64">
        <f t="shared" ref="U74" si="249">IF(COUNTA(M74:S74)=0,-1,IF(OR(COUNTIF(M74:S74,"▲")&gt;6,AND(M73&lt;$N$8,$N$8&lt;S73)),0.285,IF(T73+T74=0,0,T74/(T74+T73))))</f>
        <v>-1</v>
      </c>
      <c r="V74" s="10" t="str">
        <f>TEXT(S73,"YYYY-MM")</f>
        <v>2026-03</v>
      </c>
      <c r="W74" s="56" cm="1">
        <f t="array" ref="W74">IF(V74=V73,0,SUMPRODUCT((M73:S73&gt;=$N$7)*(M73:S73 &lt;= $N$8)*(TEXT(M73:S73,"yyyy-mm")=V74)*(M74:S74 = "●")))</f>
        <v>0</v>
      </c>
      <c r="X74" s="56" cm="1">
        <f t="array" ref="X74">IF(V74=V73,0,SUMPRODUCT((M73:S73&gt;=$N$7)*(M73:S73 &lt;= $N$8)*(TEXT(M73:S73,"yyyy-mm")=V74)*(M74:S74 = "▲")))</f>
        <v>0</v>
      </c>
      <c r="Y74" s="56" cm="1">
        <f t="array" ref="Y74">IF(V74=V73,0,SUMPRODUCT((M73:S73&gt;=$N$7)*(M73:S73 &lt;= $N$8)*(TEXT(M73:S73,"yyyy-mm")=V74)*(M74:S74 = "★")))</f>
        <v>0</v>
      </c>
      <c r="Z74" s="30"/>
      <c r="AA74" s="37" t="str">
        <f t="shared" ref="AA74" si="250">IF(AK74&gt;=0.285,"OK","NG")</f>
        <v>NG</v>
      </c>
      <c r="AB74" s="95"/>
      <c r="AC74" s="14"/>
      <c r="AD74" s="14"/>
      <c r="AE74" s="14"/>
      <c r="AF74" s="14"/>
      <c r="AG74" s="14"/>
      <c r="AH74" s="15"/>
      <c r="AI74" s="16"/>
      <c r="AJ74" s="30">
        <f t="shared" ref="AJ74" si="251">COUNTIF(AC74:AI74,"●")</f>
        <v>0</v>
      </c>
      <c r="AK74" s="64">
        <f t="shared" ref="AK74" si="252">IF(COUNTA(AC74:AI74)=0,-1,IF(OR(COUNTIF(AC74:AI74,"▲")&gt;6,AND(AC73&lt;$N$8,$N$8&lt;AI73)),0.285,IF(AJ73+AJ74=0,0,AJ74/(AJ74+AJ73))))</f>
        <v>-1</v>
      </c>
      <c r="AL74" s="10" t="str">
        <f>TEXT(AI73,"YYYY-MM")</f>
        <v>2026-07</v>
      </c>
      <c r="AM74" s="56" cm="1">
        <f t="array" ref="AM74">IF(AL74=AL73,0,SUMPRODUCT((AC73:AI73&gt;=$N$7)*(AC73:AI73 &lt;= $N$8)*(TEXT(AC73:AI73,"yyyy-mm")=AL74)*(AC74:AI74 = "●")))</f>
        <v>0</v>
      </c>
      <c r="AN74" s="56" cm="1">
        <f t="array" ref="AN74">IF(AL74=AL73,0,SUMPRODUCT((AC73:AI73&gt;=$N$7)*(AC73:AI73 &lt;= $N$8)*(TEXT(AC73:AI73,"yyyy-mm")=AL74)*(AC74:AI74 = "▲")))</f>
        <v>0</v>
      </c>
      <c r="AO74" s="56" cm="1">
        <f t="array" ref="AO74">IF(AL74=AL73,0,SUMPRODUCT((AC73:AI73&gt;=$N$7)*(AC73:AI73 &lt;= $N$8)*(TEXT(AC73:AI73,"yyyy-mm")=AL74)*(AC74:AI74 = "★")))</f>
        <v>0</v>
      </c>
      <c r="AP74" s="30"/>
      <c r="AQ74" s="30"/>
    </row>
    <row r="75" spans="11:43">
      <c r="K75" s="37"/>
      <c r="L75" s="94">
        <v>43</v>
      </c>
      <c r="M75" s="11">
        <f>S73+1</f>
        <v>46083</v>
      </c>
      <c r="N75" s="11">
        <f t="shared" ref="N75:S75" si="253">M75+1</f>
        <v>46084</v>
      </c>
      <c r="O75" s="11">
        <f t="shared" si="253"/>
        <v>46085</v>
      </c>
      <c r="P75" s="11">
        <f t="shared" si="253"/>
        <v>46086</v>
      </c>
      <c r="Q75" s="11">
        <f t="shared" si="253"/>
        <v>46087</v>
      </c>
      <c r="R75" s="12">
        <f t="shared" si="253"/>
        <v>46088</v>
      </c>
      <c r="S75" s="13">
        <f t="shared" si="253"/>
        <v>46089</v>
      </c>
      <c r="T75" s="30">
        <f t="shared" ref="T75" si="254">COUNTIF(M76:S76,"★")</f>
        <v>0</v>
      </c>
      <c r="U75" s="30"/>
      <c r="V75" s="10" t="str">
        <f>TEXT(M75,"YYYY-MM")</f>
        <v>2026-03</v>
      </c>
      <c r="W75" s="56" cm="1">
        <f t="array" ref="W75">SUMPRODUCT((M75:S75&gt;=$N$7)*(M75:S75 &lt;= $N$8)*(TEXT(M75:S75,"yyyy-mm")=V75)*(M76:S76 = "●"))</f>
        <v>0</v>
      </c>
      <c r="X75" s="56" cm="1">
        <f t="array" ref="X75">SUMPRODUCT((R75:S75&gt;=$N$7)*(R75:S75 &lt;= $N$8)*(TEXT(R75:S75,"yyyy-mm")=V75)*(R76:S76 = "▲"))</f>
        <v>0</v>
      </c>
      <c r="Y75" s="56" cm="1">
        <f t="array" ref="Y75">SUMPRODUCT((M75:S75&gt;=$N$7)*(M75:S75 &lt;= $N$8)*(TEXT(M75:S75,"yyyy-mm")=V75)*(M76:S76 = "★"))</f>
        <v>0</v>
      </c>
      <c r="Z75" s="30"/>
      <c r="AA75" s="37"/>
      <c r="AB75" s="94">
        <v>64</v>
      </c>
      <c r="AC75" s="11">
        <f>AI73+1</f>
        <v>46230</v>
      </c>
      <c r="AD75" s="11">
        <f t="shared" ref="AD75:AI75" si="255">AC75+1</f>
        <v>46231</v>
      </c>
      <c r="AE75" s="11">
        <f t="shared" si="255"/>
        <v>46232</v>
      </c>
      <c r="AF75" s="11">
        <f t="shared" si="255"/>
        <v>46233</v>
      </c>
      <c r="AG75" s="11">
        <f t="shared" si="255"/>
        <v>46234</v>
      </c>
      <c r="AH75" s="12">
        <f t="shared" si="255"/>
        <v>46235</v>
      </c>
      <c r="AI75" s="13">
        <f t="shared" si="255"/>
        <v>46236</v>
      </c>
      <c r="AJ75" s="30">
        <f t="shared" ref="AJ75" si="256">COUNTIF(AC76:AI76,"★")</f>
        <v>0</v>
      </c>
      <c r="AK75" s="30"/>
      <c r="AL75" s="10" t="str">
        <f>TEXT(AC75,"YYYY-MM")</f>
        <v>2026-07</v>
      </c>
      <c r="AM75" s="56" cm="1">
        <f t="array" ref="AM75">SUMPRODUCT((AC75:AI75&gt;=$N$7)*(AC75:AI75 &lt;= $N$8)*(TEXT(AC75:AI75,"yyyy-mm")=AL75)*(AC76:AI76 = "●"))</f>
        <v>0</v>
      </c>
      <c r="AN75" s="56" cm="1">
        <f t="array" ref="AN75">SUMPRODUCT((AH75:AI75&gt;=$N$7)*(AH75:AI75 &lt;= $N$8)*(TEXT(AH75:AI75,"yyyy-mm")=AL75)*(AH76:AI76 = "▲"))</f>
        <v>0</v>
      </c>
      <c r="AO75" s="56" cm="1">
        <f t="array" ref="AO75">SUMPRODUCT((AC75:AI75&gt;=$N$7)*(AC75:AI75 &lt;= $N$8)*(TEXT(AC75:AI75,"yyyy-mm")=AL75)*(AC76:AI76 = "★"))</f>
        <v>0</v>
      </c>
      <c r="AP75" s="30"/>
      <c r="AQ75" s="30"/>
    </row>
    <row r="76" spans="11:43" ht="20.25" thickBot="1">
      <c r="K76" s="37" t="str">
        <f t="shared" ref="K76" si="257">IF(U76&gt;=0.285,"OK","NG")</f>
        <v>NG</v>
      </c>
      <c r="L76" s="95"/>
      <c r="M76" s="14"/>
      <c r="N76" s="14"/>
      <c r="O76" s="14"/>
      <c r="P76" s="14"/>
      <c r="Q76" s="14"/>
      <c r="R76" s="15"/>
      <c r="S76" s="16"/>
      <c r="T76" s="30">
        <f t="shared" ref="T76" si="258">COUNTIF(M76:S76,"●")</f>
        <v>0</v>
      </c>
      <c r="U76" s="64">
        <f t="shared" ref="U76" si="259">IF(COUNTA(M76:S76)=0,-1,IF(OR(COUNTIF(M76:S76,"▲")&gt;6,AND(M75&lt;$N$8,$N$8&lt;S75)),0.285,IF(T75+T76=0,0,T76/(T76+T75))))</f>
        <v>-1</v>
      </c>
      <c r="V76" s="10" t="str">
        <f>TEXT(S75,"YYYY-MM")</f>
        <v>2026-03</v>
      </c>
      <c r="W76" s="56" cm="1">
        <f t="array" ref="W76">IF(V76=V75,0,SUMPRODUCT((M75:S75&gt;=$N$7)*(M75:S75 &lt;= $N$8)*(TEXT(M75:S75,"yyyy-mm")=V76)*(M76:S76 = "●")))</f>
        <v>0</v>
      </c>
      <c r="X76" s="56" cm="1">
        <f t="array" ref="X76">IF(V76=V75,0,SUMPRODUCT((M75:S75&gt;=$N$7)*(M75:S75 &lt;= $N$8)*(TEXT(M75:S75,"yyyy-mm")=V76)*(M76:S76 = "▲")))</f>
        <v>0</v>
      </c>
      <c r="Y76" s="56" cm="1">
        <f t="array" ref="Y76">IF(V76=V75,0,SUMPRODUCT((M75:S75&gt;=$N$7)*(M75:S75 &lt;= $N$8)*(TEXT(M75:S75,"yyyy-mm")=V76)*(M76:S76 = "★")))</f>
        <v>0</v>
      </c>
      <c r="Z76" s="30"/>
      <c r="AA76" s="37" t="str">
        <f t="shared" ref="AA76" si="260">IF(AK76&gt;=0.285,"OK","NG")</f>
        <v>NG</v>
      </c>
      <c r="AB76" s="95"/>
      <c r="AC76" s="14"/>
      <c r="AD76" s="14"/>
      <c r="AE76" s="14"/>
      <c r="AF76" s="14"/>
      <c r="AG76" s="14"/>
      <c r="AH76" s="15"/>
      <c r="AI76" s="16"/>
      <c r="AJ76" s="30">
        <f t="shared" ref="AJ76" si="261">COUNTIF(AC76:AI76,"●")</f>
        <v>0</v>
      </c>
      <c r="AK76" s="64">
        <f t="shared" ref="AK76" si="262">IF(COUNTA(AC76:AI76)=0,-1,IF(OR(COUNTIF(AC76:AI76,"▲")&gt;6,AND(AC75&lt;$N$8,$N$8&lt;AI75)),0.285,IF(AJ75+AJ76=0,0,AJ76/(AJ76+AJ75))))</f>
        <v>-1</v>
      </c>
      <c r="AL76" s="10" t="str">
        <f>TEXT(AI75,"YYYY-MM")</f>
        <v>2026-08</v>
      </c>
      <c r="AM76" s="56" cm="1">
        <f t="array" ref="AM76">IF(AL76=AL75,0,SUMPRODUCT((AC75:AI75&gt;=$N$7)*(AC75:AI75 &lt;= $N$8)*(TEXT(AC75:AI75,"yyyy-mm")=AL76)*(AC76:AI76 = "●")))</f>
        <v>0</v>
      </c>
      <c r="AN76" s="56" cm="1">
        <f t="array" ref="AN76">IF(AL76=AL75,0,SUMPRODUCT((AC75:AI75&gt;=$N$7)*(AC75:AI75 &lt;= $N$8)*(TEXT(AC75:AI75,"yyyy-mm")=AL76)*(AC76:AI76 = "▲")))</f>
        <v>0</v>
      </c>
      <c r="AO76" s="56" cm="1">
        <f t="array" ref="AO76">IF(AL76=AL75,0,SUMPRODUCT((AC75:AI75&gt;=$N$7)*(AC75:AI75 &lt;= $N$8)*(TEXT(AC75:AI75,"yyyy-mm")=AL76)*(AC76:AI76 = "★")))</f>
        <v>0</v>
      </c>
      <c r="AP76" s="30"/>
      <c r="AQ76" s="30"/>
    </row>
    <row r="77" spans="11:43">
      <c r="K77" s="37"/>
      <c r="L77" s="94">
        <v>44</v>
      </c>
      <c r="M77" s="11">
        <f>S75+1</f>
        <v>46090</v>
      </c>
      <c r="N77" s="11">
        <f t="shared" ref="N77:S77" si="263">M77+1</f>
        <v>46091</v>
      </c>
      <c r="O77" s="11">
        <f t="shared" si="263"/>
        <v>46092</v>
      </c>
      <c r="P77" s="11">
        <f t="shared" si="263"/>
        <v>46093</v>
      </c>
      <c r="Q77" s="11">
        <f t="shared" si="263"/>
        <v>46094</v>
      </c>
      <c r="R77" s="12">
        <f t="shared" si="263"/>
        <v>46095</v>
      </c>
      <c r="S77" s="13">
        <f t="shared" si="263"/>
        <v>46096</v>
      </c>
      <c r="T77" s="30">
        <f t="shared" ref="T77" si="264">COUNTIF(M78:S78,"★")</f>
        <v>0</v>
      </c>
      <c r="U77" s="30"/>
      <c r="V77" s="10" t="str">
        <f>TEXT(M77,"YYYY-MM")</f>
        <v>2026-03</v>
      </c>
      <c r="W77" s="56" cm="1">
        <f t="array" ref="W77">SUMPRODUCT((M77:S77&gt;=$N$7)*(M77:S77 &lt;= $N$8)*(TEXT(M77:S77,"yyyy-mm")=V77)*(M78:S78 = "●"))</f>
        <v>0</v>
      </c>
      <c r="X77" s="56" cm="1">
        <f t="array" ref="X77">SUMPRODUCT((R77:S77&gt;=$N$7)*(R77:S77 &lt;= $N$8)*(TEXT(R77:S77,"yyyy-mm")=V77)*(R78:S78 = "▲"))</f>
        <v>0</v>
      </c>
      <c r="Y77" s="56" cm="1">
        <f t="array" ref="Y77">SUMPRODUCT((M77:S77&gt;=$N$7)*(M77:S77 &lt;= $N$8)*(TEXT(M77:S77,"yyyy-mm")=V77)*(M78:S78 = "★"))</f>
        <v>0</v>
      </c>
      <c r="Z77" s="30"/>
      <c r="AA77" s="37"/>
      <c r="AB77" s="94">
        <v>65</v>
      </c>
      <c r="AC77" s="11">
        <f>AI75+1</f>
        <v>46237</v>
      </c>
      <c r="AD77" s="11">
        <f t="shared" ref="AD77:AI77" si="265">AC77+1</f>
        <v>46238</v>
      </c>
      <c r="AE77" s="11">
        <f t="shared" si="265"/>
        <v>46239</v>
      </c>
      <c r="AF77" s="11">
        <f t="shared" si="265"/>
        <v>46240</v>
      </c>
      <c r="AG77" s="11">
        <f t="shared" si="265"/>
        <v>46241</v>
      </c>
      <c r="AH77" s="12">
        <f t="shared" si="265"/>
        <v>46242</v>
      </c>
      <c r="AI77" s="13">
        <f t="shared" si="265"/>
        <v>46243</v>
      </c>
      <c r="AJ77" s="30">
        <f t="shared" ref="AJ77" si="266">COUNTIF(AC78:AI78,"★")</f>
        <v>0</v>
      </c>
      <c r="AK77" s="30"/>
      <c r="AL77" s="10" t="str">
        <f>TEXT(AC77,"YYYY-MM")</f>
        <v>2026-08</v>
      </c>
      <c r="AM77" s="56" cm="1">
        <f t="array" ref="AM77">SUMPRODUCT((AC77:AI77&gt;=$N$7)*(AC77:AI77 &lt;= $N$8)*(TEXT(AC77:AI77,"yyyy-mm")=AL77)*(AC78:AI78 = "●"))</f>
        <v>0</v>
      </c>
      <c r="AN77" s="56" cm="1">
        <f t="array" ref="AN77">SUMPRODUCT((AH77:AI77&gt;=$N$7)*(AH77:AI77 &lt;= $N$8)*(TEXT(AH77:AI77,"yyyy-mm")=AL77)*(AH78:AI78 = "▲"))</f>
        <v>0</v>
      </c>
      <c r="AO77" s="56" cm="1">
        <f t="array" ref="AO77">SUMPRODUCT((AC77:AI77&gt;=$N$7)*(AC77:AI77 &lt;= $N$8)*(TEXT(AC77:AI77,"yyyy-mm")=AL77)*(AC78:AI78 = "★"))</f>
        <v>0</v>
      </c>
      <c r="AP77" s="30"/>
      <c r="AQ77" s="30"/>
    </row>
    <row r="78" spans="11:43" ht="20.25" thickBot="1">
      <c r="K78" s="37" t="str">
        <f t="shared" ref="K78" si="267">IF(U78&gt;=0.285,"OK","NG")</f>
        <v>NG</v>
      </c>
      <c r="L78" s="95"/>
      <c r="M78" s="14"/>
      <c r="N78" s="14"/>
      <c r="O78" s="14"/>
      <c r="P78" s="14"/>
      <c r="Q78" s="14"/>
      <c r="R78" s="15"/>
      <c r="S78" s="16"/>
      <c r="T78" s="30">
        <f t="shared" ref="T78" si="268">COUNTIF(M78:S78,"●")</f>
        <v>0</v>
      </c>
      <c r="U78" s="64">
        <f t="shared" ref="U78" si="269">IF(COUNTA(M78:S78)=0,-1,IF(OR(COUNTIF(M78:S78,"▲")&gt;6,AND(M77&lt;$N$8,$N$8&lt;S77)),0.285,IF(T77+T78=0,0,T78/(T78+T77))))</f>
        <v>-1</v>
      </c>
      <c r="V78" s="10" t="str">
        <f>TEXT(S77,"YYYY-MM")</f>
        <v>2026-03</v>
      </c>
      <c r="W78" s="56" cm="1">
        <f t="array" ref="W78">IF(V78=V77,0,SUMPRODUCT((M77:S77&gt;=$N$7)*(M77:S77 &lt;= $N$8)*(TEXT(M77:S77,"yyyy-mm")=V78)*(M78:S78 = "●")))</f>
        <v>0</v>
      </c>
      <c r="X78" s="56" cm="1">
        <f t="array" ref="X78">IF(V78=V77,0,SUMPRODUCT((M77:S77&gt;=$N$7)*(M77:S77 &lt;= $N$8)*(TEXT(M77:S77,"yyyy-mm")=V78)*(M78:S78 = "▲")))</f>
        <v>0</v>
      </c>
      <c r="Y78" s="56" cm="1">
        <f t="array" ref="Y78">IF(V78=V77,0,SUMPRODUCT((M77:S77&gt;=$N$7)*(M77:S77 &lt;= $N$8)*(TEXT(M77:S77,"yyyy-mm")=V78)*(M78:S78 = "★")))</f>
        <v>0</v>
      </c>
      <c r="Z78" s="30"/>
      <c r="AA78" s="37" t="str">
        <f t="shared" ref="AA78" si="270">IF(AK78&gt;=0.285,"OK","NG")</f>
        <v>NG</v>
      </c>
      <c r="AB78" s="95"/>
      <c r="AC78" s="14"/>
      <c r="AD78" s="14"/>
      <c r="AE78" s="14"/>
      <c r="AF78" s="14"/>
      <c r="AG78" s="14"/>
      <c r="AH78" s="15"/>
      <c r="AI78" s="16"/>
      <c r="AJ78" s="30">
        <f t="shared" ref="AJ78" si="271">COUNTIF(AC78:AI78,"●")</f>
        <v>0</v>
      </c>
      <c r="AK78" s="64">
        <f t="shared" ref="AK78" si="272">IF(COUNTA(AC78:AI78)=0,-1,IF(OR(COUNTIF(AC78:AI78,"▲")&gt;6,AND(AC77&lt;$N$8,$N$8&lt;AI77)),0.285,IF(AJ77+AJ78=0,0,AJ78/(AJ78+AJ77))))</f>
        <v>-1</v>
      </c>
      <c r="AL78" s="10" t="str">
        <f>TEXT(AI77,"YYYY-MM")</f>
        <v>2026-08</v>
      </c>
      <c r="AM78" s="56" cm="1">
        <f t="array" ref="AM78">IF(AL78=AL77,0,SUMPRODUCT((AC77:AI77&gt;=$N$7)*(AC77:AI77 &lt;= $N$8)*(TEXT(AC77:AI77,"yyyy-mm")=AL78)*(AC78:AI78 = "●")))</f>
        <v>0</v>
      </c>
      <c r="AN78" s="56" cm="1">
        <f t="array" ref="AN78">IF(AL78=AL77,0,SUMPRODUCT((AC77:AI77&gt;=$N$7)*(AC77:AI77 &lt;= $N$8)*(TEXT(AC77:AI77,"yyyy-mm")=AL78)*(AC78:AI78 = "▲")))</f>
        <v>0</v>
      </c>
      <c r="AO78" s="56" cm="1">
        <f t="array" ref="AO78">IF(AL78=AL77,0,SUMPRODUCT((AC77:AI77&gt;=$N$7)*(AC77:AI77 &lt;= $N$8)*(TEXT(AC77:AI77,"yyyy-mm")=AL78)*(AC78:AI78 = "★")))</f>
        <v>0</v>
      </c>
      <c r="AP78" s="30"/>
      <c r="AQ78" s="30"/>
    </row>
    <row r="79" spans="11:43">
      <c r="K79" s="37"/>
      <c r="L79" s="94">
        <v>45</v>
      </c>
      <c r="M79" s="11">
        <f>S77+1</f>
        <v>46097</v>
      </c>
      <c r="N79" s="11">
        <f t="shared" ref="N79:S79" si="273">M79+1</f>
        <v>46098</v>
      </c>
      <c r="O79" s="11">
        <f t="shared" si="273"/>
        <v>46099</v>
      </c>
      <c r="P79" s="11">
        <f t="shared" si="273"/>
        <v>46100</v>
      </c>
      <c r="Q79" s="11">
        <f t="shared" si="273"/>
        <v>46101</v>
      </c>
      <c r="R79" s="12">
        <f t="shared" si="273"/>
        <v>46102</v>
      </c>
      <c r="S79" s="13">
        <f t="shared" si="273"/>
        <v>46103</v>
      </c>
      <c r="T79" s="30">
        <f t="shared" ref="T79" si="274">COUNTIF(M80:S80,"★")</f>
        <v>0</v>
      </c>
      <c r="U79" s="30"/>
      <c r="V79" s="10" t="str">
        <f>TEXT(M79,"YYYY-MM")</f>
        <v>2026-03</v>
      </c>
      <c r="W79" s="56" cm="1">
        <f t="array" ref="W79">SUMPRODUCT((M79:S79&gt;=$N$7)*(M79:S79 &lt;= $N$8)*(TEXT(M79:S79,"yyyy-mm")=V79)*(M80:S80 = "●"))</f>
        <v>0</v>
      </c>
      <c r="X79" s="56" cm="1">
        <f t="array" ref="X79">SUMPRODUCT((R79:S79&gt;=$N$7)*(R79:S79 &lt;= $N$8)*(TEXT(R79:S79,"yyyy-mm")=V79)*(R80:S80 = "▲"))</f>
        <v>0</v>
      </c>
      <c r="Y79" s="56" cm="1">
        <f t="array" ref="Y79">SUMPRODUCT((M79:S79&gt;=$N$7)*(M79:S79 &lt;= $N$8)*(TEXT(M79:S79,"yyyy-mm")=V79)*(M80:S80 = "★"))</f>
        <v>0</v>
      </c>
      <c r="Z79" s="30"/>
      <c r="AA79" s="37"/>
      <c r="AB79" s="94">
        <v>66</v>
      </c>
      <c r="AC79" s="11">
        <f>AI77+1</f>
        <v>46244</v>
      </c>
      <c r="AD79" s="11">
        <f t="shared" ref="AD79:AI79" si="275">AC79+1</f>
        <v>46245</v>
      </c>
      <c r="AE79" s="11">
        <f t="shared" si="275"/>
        <v>46246</v>
      </c>
      <c r="AF79" s="11">
        <f t="shared" si="275"/>
        <v>46247</v>
      </c>
      <c r="AG79" s="11">
        <f t="shared" si="275"/>
        <v>46248</v>
      </c>
      <c r="AH79" s="12">
        <f t="shared" si="275"/>
        <v>46249</v>
      </c>
      <c r="AI79" s="13">
        <f t="shared" si="275"/>
        <v>46250</v>
      </c>
      <c r="AJ79" s="30">
        <f t="shared" ref="AJ79" si="276">COUNTIF(AC80:AI80,"★")</f>
        <v>0</v>
      </c>
      <c r="AK79" s="30"/>
      <c r="AL79" s="10" t="str">
        <f>TEXT(AC79,"YYYY-MM")</f>
        <v>2026-08</v>
      </c>
      <c r="AM79" s="56" cm="1">
        <f t="array" ref="AM79">SUMPRODUCT((AC79:AI79&gt;=$N$7)*(AC79:AI79 &lt;= $N$8)*(TEXT(AC79:AI79,"yyyy-mm")=AL79)*(AC80:AI80 = "●"))</f>
        <v>0</v>
      </c>
      <c r="AN79" s="56" cm="1">
        <f t="array" ref="AN79">SUMPRODUCT((AH79:AI79&gt;=$N$7)*(AH79:AI79 &lt;= $N$8)*(TEXT(AH79:AI79,"yyyy-mm")=AL79)*(AH80:AI80 = "▲"))</f>
        <v>0</v>
      </c>
      <c r="AO79" s="56" cm="1">
        <f t="array" ref="AO79">SUMPRODUCT((AC79:AI79&gt;=$N$7)*(AC79:AI79 &lt;= $N$8)*(TEXT(AC79:AI79,"yyyy-mm")=AL79)*(AC80:AI80 = "★"))</f>
        <v>0</v>
      </c>
      <c r="AP79" s="30"/>
      <c r="AQ79" s="30"/>
    </row>
    <row r="80" spans="11:43" ht="20.25" thickBot="1">
      <c r="K80" s="37" t="str">
        <f t="shared" ref="K80" si="277">IF(U80&gt;=0.285,"OK","NG")</f>
        <v>NG</v>
      </c>
      <c r="L80" s="95"/>
      <c r="M80" s="14"/>
      <c r="N80" s="14"/>
      <c r="O80" s="14"/>
      <c r="P80" s="14"/>
      <c r="Q80" s="14"/>
      <c r="R80" s="15"/>
      <c r="S80" s="16"/>
      <c r="T80" s="30">
        <f t="shared" ref="T80" si="278">COUNTIF(M80:S80,"●")</f>
        <v>0</v>
      </c>
      <c r="U80" s="64">
        <f t="shared" ref="U80" si="279">IF(COUNTA(M80:S80)=0,-1,IF(OR(COUNTIF(M80:S80,"▲")&gt;6,AND(M79&lt;$N$8,$N$8&lt;S79)),0.285,IF(T79+T80=0,0,T80/(T80+T79))))</f>
        <v>-1</v>
      </c>
      <c r="V80" s="10" t="str">
        <f>TEXT(S79,"YYYY-MM")</f>
        <v>2026-03</v>
      </c>
      <c r="W80" s="56" cm="1">
        <f t="array" ref="W80">IF(V80=V79,0,SUMPRODUCT((M79:S79&gt;=$N$7)*(M79:S79 &lt;= $N$8)*(TEXT(M79:S79,"yyyy-mm")=V80)*(M80:S80 = "●")))</f>
        <v>0</v>
      </c>
      <c r="X80" s="56" cm="1">
        <f t="array" ref="X80">IF(V80=V79,0,SUMPRODUCT((M79:S79&gt;=$N$7)*(M79:S79 &lt;= $N$8)*(TEXT(M79:S79,"yyyy-mm")=V80)*(M80:S80 = "▲")))</f>
        <v>0</v>
      </c>
      <c r="Y80" s="56" cm="1">
        <f t="array" ref="Y80">IF(V80=V79,0,SUMPRODUCT((M79:S79&gt;=$N$7)*(M79:S79 &lt;= $N$8)*(TEXT(M79:S79,"yyyy-mm")=V80)*(M80:S80 = "★")))</f>
        <v>0</v>
      </c>
      <c r="Z80" s="30"/>
      <c r="AA80" s="37" t="str">
        <f t="shared" ref="AA80" si="280">IF(AK80&gt;=0.285,"OK","NG")</f>
        <v>NG</v>
      </c>
      <c r="AB80" s="95"/>
      <c r="AC80" s="14"/>
      <c r="AD80" s="14"/>
      <c r="AE80" s="14"/>
      <c r="AF80" s="14"/>
      <c r="AG80" s="14"/>
      <c r="AH80" s="15"/>
      <c r="AI80" s="16"/>
      <c r="AJ80" s="30">
        <f t="shared" ref="AJ80" si="281">COUNTIF(AC80:AI80,"●")</f>
        <v>0</v>
      </c>
      <c r="AK80" s="64">
        <f t="shared" ref="AK80" si="282">IF(COUNTA(AC80:AI80)=0,-1,IF(OR(COUNTIF(AC80:AI80,"▲")&gt;6,AND(AC79&lt;$N$8,$N$8&lt;AI79)),0.285,IF(AJ79+AJ80=0,0,AJ80/(AJ80+AJ79))))</f>
        <v>-1</v>
      </c>
      <c r="AL80" s="10" t="str">
        <f>TEXT(AI79,"YYYY-MM")</f>
        <v>2026-08</v>
      </c>
      <c r="AM80" s="56" cm="1">
        <f t="array" ref="AM80">IF(AL80=AL79,0,SUMPRODUCT((AC79:AI79&gt;=$N$7)*(AC79:AI79 &lt;= $N$8)*(TEXT(AC79:AI79,"yyyy-mm")=AL80)*(AC80:AI80 = "●")))</f>
        <v>0</v>
      </c>
      <c r="AN80" s="56" cm="1">
        <f t="array" ref="AN80">IF(AL80=AL79,0,SUMPRODUCT((AC79:AI79&gt;=$N$7)*(AC79:AI79 &lt;= $N$8)*(TEXT(AC79:AI79,"yyyy-mm")=AL80)*(AC80:AI80 = "▲")))</f>
        <v>0</v>
      </c>
      <c r="AO80" s="56" cm="1">
        <f t="array" ref="AO80">IF(AL80=AL79,0,SUMPRODUCT((AC79:AI79&gt;=$N$7)*(AC79:AI79 &lt;= $N$8)*(TEXT(AC79:AI79,"yyyy-mm")=AL80)*(AC80:AI80 = "★")))</f>
        <v>0</v>
      </c>
      <c r="AP80" s="30"/>
      <c r="AQ80" s="30"/>
    </row>
    <row r="81" spans="11:43">
      <c r="K81" s="37"/>
      <c r="L81" s="94">
        <v>46</v>
      </c>
      <c r="M81" s="11">
        <f>S79+1</f>
        <v>46104</v>
      </c>
      <c r="N81" s="11">
        <f t="shared" ref="N81:S81" si="283">M81+1</f>
        <v>46105</v>
      </c>
      <c r="O81" s="11">
        <f t="shared" si="283"/>
        <v>46106</v>
      </c>
      <c r="P81" s="11">
        <f t="shared" si="283"/>
        <v>46107</v>
      </c>
      <c r="Q81" s="11">
        <f t="shared" si="283"/>
        <v>46108</v>
      </c>
      <c r="R81" s="12">
        <f t="shared" si="283"/>
        <v>46109</v>
      </c>
      <c r="S81" s="13">
        <f t="shared" si="283"/>
        <v>46110</v>
      </c>
      <c r="T81" s="30">
        <f t="shared" ref="T81" si="284">COUNTIF(M82:S82,"★")</f>
        <v>0</v>
      </c>
      <c r="U81" s="30"/>
      <c r="V81" s="10" t="str">
        <f>TEXT(M81,"YYYY-MM")</f>
        <v>2026-03</v>
      </c>
      <c r="W81" s="56" cm="1">
        <f t="array" ref="W81">SUMPRODUCT((M81:S81&gt;=$N$7)*(M81:S81 &lt;= $N$8)*(TEXT(M81:S81,"yyyy-mm")=V81)*(M82:S82 = "●"))</f>
        <v>0</v>
      </c>
      <c r="X81" s="56" cm="1">
        <f t="array" ref="X81">SUMPRODUCT((R81:S81&gt;=$N$7)*(R81:S81 &lt;= $N$8)*(TEXT(R81:S81,"yyyy-mm")=V81)*(R82:S82 = "▲"))</f>
        <v>0</v>
      </c>
      <c r="Y81" s="56" cm="1">
        <f t="array" ref="Y81">SUMPRODUCT((M81:S81&gt;=$N$7)*(M81:S81 &lt;= $N$8)*(TEXT(M81:S81,"yyyy-mm")=V81)*(M82:S82 = "★"))</f>
        <v>0</v>
      </c>
      <c r="Z81" s="30"/>
      <c r="AA81" s="37"/>
      <c r="AB81" s="94">
        <v>67</v>
      </c>
      <c r="AC81" s="11">
        <f>AI79+1</f>
        <v>46251</v>
      </c>
      <c r="AD81" s="11">
        <f t="shared" ref="AD81:AI81" si="285">AC81+1</f>
        <v>46252</v>
      </c>
      <c r="AE81" s="11">
        <f t="shared" si="285"/>
        <v>46253</v>
      </c>
      <c r="AF81" s="11">
        <f t="shared" si="285"/>
        <v>46254</v>
      </c>
      <c r="AG81" s="11">
        <f t="shared" si="285"/>
        <v>46255</v>
      </c>
      <c r="AH81" s="12">
        <f t="shared" si="285"/>
        <v>46256</v>
      </c>
      <c r="AI81" s="13">
        <f t="shared" si="285"/>
        <v>46257</v>
      </c>
      <c r="AJ81" s="30">
        <f t="shared" ref="AJ81" si="286">COUNTIF(AC82:AI82,"★")</f>
        <v>0</v>
      </c>
      <c r="AK81" s="30"/>
      <c r="AL81" s="10" t="str">
        <f>TEXT(AC81,"YYYY-MM")</f>
        <v>2026-08</v>
      </c>
      <c r="AM81" s="56" cm="1">
        <f t="array" ref="AM81">SUMPRODUCT((AC81:AI81&gt;=$N$7)*(AC81:AI81 &lt;= $N$8)*(TEXT(AC81:AI81,"yyyy-mm")=AL81)*(AC82:AI82 = "●"))</f>
        <v>0</v>
      </c>
      <c r="AN81" s="56" cm="1">
        <f t="array" ref="AN81">SUMPRODUCT((AH81:AI81&gt;=$N$7)*(AH81:AI81 &lt;= $N$8)*(TEXT(AH81:AI81,"yyyy-mm")=AL81)*(AH82:AI82 = "▲"))</f>
        <v>0</v>
      </c>
      <c r="AO81" s="56" cm="1">
        <f t="array" ref="AO81">SUMPRODUCT((AC81:AI81&gt;=$N$7)*(AC81:AI81 &lt;= $N$8)*(TEXT(AC81:AI81,"yyyy-mm")=AL81)*(AC82:AI82 = "★"))</f>
        <v>0</v>
      </c>
      <c r="AP81" s="30"/>
      <c r="AQ81" s="30"/>
    </row>
    <row r="82" spans="11:43" ht="20.25" thickBot="1">
      <c r="K82" s="37" t="str">
        <f t="shared" ref="K82" si="287">IF(U82&gt;=0.285,"OK","NG")</f>
        <v>NG</v>
      </c>
      <c r="L82" s="95"/>
      <c r="M82" s="14"/>
      <c r="N82" s="14"/>
      <c r="O82" s="14"/>
      <c r="P82" s="14"/>
      <c r="Q82" s="14"/>
      <c r="R82" s="15"/>
      <c r="S82" s="16"/>
      <c r="T82" s="30">
        <f t="shared" ref="T82" si="288">COUNTIF(M82:S82,"●")</f>
        <v>0</v>
      </c>
      <c r="U82" s="64">
        <f t="shared" ref="U82" si="289">IF(COUNTA(M82:S82)=0,-1,IF(OR(COUNTIF(M82:S82,"▲")&gt;6,AND(M81&lt;$N$8,$N$8&lt;S81)),0.285,IF(T81+T82=0,0,T82/(T82+T81))))</f>
        <v>-1</v>
      </c>
      <c r="V82" s="10" t="str">
        <f>TEXT(S81,"YYYY-MM")</f>
        <v>2026-03</v>
      </c>
      <c r="W82" s="56" cm="1">
        <f t="array" ref="W82">IF(V82=V81,0,SUMPRODUCT((M81:S81&gt;=$N$7)*(M81:S81 &lt;= $N$8)*(TEXT(M81:S81,"yyyy-mm")=V82)*(M82:S82 = "●")))</f>
        <v>0</v>
      </c>
      <c r="X82" s="56" cm="1">
        <f t="array" ref="X82">IF(V82=V81,0,SUMPRODUCT((M81:S81&gt;=$N$7)*(M81:S81 &lt;= $N$8)*(TEXT(M81:S81,"yyyy-mm")=V82)*(M82:S82 = "▲")))</f>
        <v>0</v>
      </c>
      <c r="Y82" s="56" cm="1">
        <f t="array" ref="Y82">IF(V82=V81,0,SUMPRODUCT((M81:S81&gt;=$N$7)*(M81:S81 &lt;= $N$8)*(TEXT(M81:S81,"yyyy-mm")=V82)*(M82:S82 = "★")))</f>
        <v>0</v>
      </c>
      <c r="Z82" s="30"/>
      <c r="AA82" s="37" t="str">
        <f t="shared" ref="AA82" si="290">IF(AK82&gt;=0.285,"OK","NG")</f>
        <v>NG</v>
      </c>
      <c r="AB82" s="95"/>
      <c r="AC82" s="14"/>
      <c r="AD82" s="14"/>
      <c r="AE82" s="14"/>
      <c r="AF82" s="14"/>
      <c r="AG82" s="14"/>
      <c r="AH82" s="15"/>
      <c r="AI82" s="16"/>
      <c r="AJ82" s="30">
        <f t="shared" ref="AJ82" si="291">COUNTIF(AC82:AI82,"●")</f>
        <v>0</v>
      </c>
      <c r="AK82" s="64">
        <f t="shared" ref="AK82" si="292">IF(COUNTA(AC82:AI82)=0,-1,IF(OR(COUNTIF(AC82:AI82,"▲")&gt;6,AND(AC81&lt;$N$8,$N$8&lt;AI81)),0.285,IF(AJ81+AJ82=0,0,AJ82/(AJ82+AJ81))))</f>
        <v>-1</v>
      </c>
      <c r="AL82" s="10" t="str">
        <f>TEXT(AI81,"YYYY-MM")</f>
        <v>2026-08</v>
      </c>
      <c r="AM82" s="56" cm="1">
        <f t="array" ref="AM82">IF(AL82=AL81,0,SUMPRODUCT((AC81:AI81&gt;=$N$7)*(AC81:AI81 &lt;= $N$8)*(TEXT(AC81:AI81,"yyyy-mm")=AL82)*(AC82:AI82 = "●")))</f>
        <v>0</v>
      </c>
      <c r="AN82" s="56" cm="1">
        <f t="array" ref="AN82">IF(AL82=AL81,0,SUMPRODUCT((AC81:AI81&gt;=$N$7)*(AC81:AI81 &lt;= $N$8)*(TEXT(AC81:AI81,"yyyy-mm")=AL82)*(AC82:AI82 = "▲")))</f>
        <v>0</v>
      </c>
      <c r="AO82" s="56" cm="1">
        <f t="array" ref="AO82">IF(AL82=AL81,0,SUMPRODUCT((AC81:AI81&gt;=$N$7)*(AC81:AI81 &lt;= $N$8)*(TEXT(AC81:AI81,"yyyy-mm")=AL82)*(AC82:AI82 = "★")))</f>
        <v>0</v>
      </c>
      <c r="AP82" s="30"/>
      <c r="AQ82" s="30"/>
    </row>
    <row r="83" spans="11:43">
      <c r="K83" s="37"/>
      <c r="L83" s="94">
        <v>47</v>
      </c>
      <c r="M83" s="11">
        <f>S81+1</f>
        <v>46111</v>
      </c>
      <c r="N83" s="11">
        <f t="shared" ref="N83:S83" si="293">M83+1</f>
        <v>46112</v>
      </c>
      <c r="O83" s="11">
        <f t="shared" si="293"/>
        <v>46113</v>
      </c>
      <c r="P83" s="11">
        <f t="shared" si="293"/>
        <v>46114</v>
      </c>
      <c r="Q83" s="11">
        <f t="shared" si="293"/>
        <v>46115</v>
      </c>
      <c r="R83" s="12">
        <f t="shared" si="293"/>
        <v>46116</v>
      </c>
      <c r="S83" s="13">
        <f t="shared" si="293"/>
        <v>46117</v>
      </c>
      <c r="T83" s="30">
        <f t="shared" ref="T83" si="294">COUNTIF(M84:S84,"★")</f>
        <v>0</v>
      </c>
      <c r="U83" s="30"/>
      <c r="V83" s="10" t="str">
        <f>TEXT(M83,"YYYY-MM")</f>
        <v>2026-03</v>
      </c>
      <c r="W83" s="56" cm="1">
        <f t="array" ref="W83">SUMPRODUCT((M83:S83&gt;=$N$7)*(M83:S83 &lt;= $N$8)*(TEXT(M83:S83,"yyyy-mm")=V83)*(M84:S84 = "●"))</f>
        <v>0</v>
      </c>
      <c r="X83" s="56" cm="1">
        <f t="array" ref="X83">SUMPRODUCT((R83:S83&gt;=$N$7)*(R83:S83 &lt;= $N$8)*(TEXT(R83:S83,"yyyy-mm")=V83)*(R84:S84 = "▲"))</f>
        <v>0</v>
      </c>
      <c r="Y83" s="56" cm="1">
        <f t="array" ref="Y83">SUMPRODUCT((M83:S83&gt;=$N$7)*(M83:S83 &lt;= $N$8)*(TEXT(M83:S83,"yyyy-mm")=V83)*(M84:S84 = "★"))</f>
        <v>0</v>
      </c>
      <c r="Z83" s="30"/>
      <c r="AA83" s="37"/>
      <c r="AB83" s="94">
        <v>68</v>
      </c>
      <c r="AC83" s="11">
        <f>AI81+1</f>
        <v>46258</v>
      </c>
      <c r="AD83" s="11">
        <f t="shared" ref="AD83:AI83" si="295">AC83+1</f>
        <v>46259</v>
      </c>
      <c r="AE83" s="11">
        <f t="shared" si="295"/>
        <v>46260</v>
      </c>
      <c r="AF83" s="11">
        <f t="shared" si="295"/>
        <v>46261</v>
      </c>
      <c r="AG83" s="11">
        <f t="shared" si="295"/>
        <v>46262</v>
      </c>
      <c r="AH83" s="12">
        <f t="shared" si="295"/>
        <v>46263</v>
      </c>
      <c r="AI83" s="13">
        <f t="shared" si="295"/>
        <v>46264</v>
      </c>
      <c r="AJ83" s="30">
        <f t="shared" ref="AJ83" si="296">COUNTIF(AC84:AI84,"★")</f>
        <v>0</v>
      </c>
      <c r="AK83" s="30"/>
      <c r="AL83" s="10" t="str">
        <f>TEXT(AC83,"YYYY-MM")</f>
        <v>2026-08</v>
      </c>
      <c r="AM83" s="56" cm="1">
        <f t="array" ref="AM83">SUMPRODUCT((AC83:AI83&gt;=$N$7)*(AC83:AI83 &lt;= $N$8)*(TEXT(AC83:AI83,"yyyy-mm")=AL83)*(AC84:AI84 = "●"))</f>
        <v>0</v>
      </c>
      <c r="AN83" s="56" cm="1">
        <f t="array" ref="AN83">SUMPRODUCT((AH83:AI83&gt;=$N$7)*(AH83:AI83 &lt;= $N$8)*(TEXT(AH83:AI83,"yyyy-mm")=AL83)*(AH84:AI84 = "▲"))</f>
        <v>0</v>
      </c>
      <c r="AO83" s="56" cm="1">
        <f t="array" ref="AO83">SUMPRODUCT((AC83:AI83&gt;=$N$7)*(AC83:AI83 &lt;= $N$8)*(TEXT(AC83:AI83,"yyyy-mm")=AL83)*(AC84:AI84 = "★"))</f>
        <v>0</v>
      </c>
      <c r="AP83" s="30"/>
      <c r="AQ83" s="30"/>
    </row>
    <row r="84" spans="11:43" ht="20.25" thickBot="1">
      <c r="K84" s="37" t="str">
        <f t="shared" ref="K84" si="297">IF(U84&gt;=0.285,"OK","NG")</f>
        <v>NG</v>
      </c>
      <c r="L84" s="95"/>
      <c r="M84" s="14"/>
      <c r="N84" s="14"/>
      <c r="O84" s="14"/>
      <c r="P84" s="14"/>
      <c r="Q84" s="14"/>
      <c r="R84" s="15"/>
      <c r="S84" s="16"/>
      <c r="T84" s="30">
        <f t="shared" ref="T84" si="298">COUNTIF(M84:S84,"●")</f>
        <v>0</v>
      </c>
      <c r="U84" s="64">
        <f t="shared" ref="U84" si="299">IF(COUNTA(M84:S84)=0,-1,IF(OR(COUNTIF(M84:S84,"▲")&gt;6,AND(M83&lt;$N$8,$N$8&lt;S83)),0.285,IF(T83+T84=0,0,T84/(T84+T83))))</f>
        <v>-1</v>
      </c>
      <c r="V84" s="10" t="str">
        <f>TEXT(S83,"YYYY-MM")</f>
        <v>2026-04</v>
      </c>
      <c r="W84" s="56" cm="1">
        <f t="array" ref="W84">IF(V84=V83,0,SUMPRODUCT((M83:S83&gt;=$N$7)*(M83:S83 &lt;= $N$8)*(TEXT(M83:S83,"yyyy-mm")=V84)*(M84:S84 = "●")))</f>
        <v>0</v>
      </c>
      <c r="X84" s="56" cm="1">
        <f t="array" ref="X84">IF(V84=V83,0,SUMPRODUCT((M83:S83&gt;=$N$7)*(M83:S83 &lt;= $N$8)*(TEXT(M83:S83,"yyyy-mm")=V84)*(M84:S84 = "▲")))</f>
        <v>0</v>
      </c>
      <c r="Y84" s="56" cm="1">
        <f t="array" ref="Y84">IF(V84=V83,0,SUMPRODUCT((M83:S83&gt;=$N$7)*(M83:S83 &lt;= $N$8)*(TEXT(M83:S83,"yyyy-mm")=V84)*(M84:S84 = "★")))</f>
        <v>0</v>
      </c>
      <c r="Z84" s="30"/>
      <c r="AA84" s="37" t="str">
        <f t="shared" ref="AA84" si="300">IF(AK84&gt;=0.285,"OK","NG")</f>
        <v>NG</v>
      </c>
      <c r="AB84" s="95"/>
      <c r="AC84" s="14"/>
      <c r="AD84" s="14"/>
      <c r="AE84" s="14"/>
      <c r="AF84" s="14"/>
      <c r="AG84" s="14"/>
      <c r="AH84" s="15"/>
      <c r="AI84" s="16"/>
      <c r="AJ84" s="30">
        <f t="shared" ref="AJ84" si="301">COUNTIF(AC84:AI84,"●")</f>
        <v>0</v>
      </c>
      <c r="AK84" s="64">
        <f t="shared" ref="AK84" si="302">IF(COUNTA(AC84:AI84)=0,-1,IF(OR(COUNTIF(AC84:AI84,"▲")&gt;6,AND(AC83&lt;$N$8,$N$8&lt;AI83)),0.285,IF(AJ83+AJ84=0,0,AJ84/(AJ84+AJ83))))</f>
        <v>-1</v>
      </c>
      <c r="AL84" s="10" t="str">
        <f>TEXT(AI83,"YYYY-MM")</f>
        <v>2026-08</v>
      </c>
      <c r="AM84" s="56" cm="1">
        <f t="array" ref="AM84">IF(AL84=AL83,0,SUMPRODUCT((AC83:AI83&gt;=$N$7)*(AC83:AI83 &lt;= $N$8)*(TEXT(AC83:AI83,"yyyy-mm")=AL84)*(AC84:AI84 = "●")))</f>
        <v>0</v>
      </c>
      <c r="AN84" s="56" cm="1">
        <f t="array" ref="AN84">IF(AL84=AL83,0,SUMPRODUCT((AC83:AI83&gt;=$N$7)*(AC83:AI83 &lt;= $N$8)*(TEXT(AC83:AI83,"yyyy-mm")=AL84)*(AC84:AI84 = "▲")))</f>
        <v>0</v>
      </c>
      <c r="AO84" s="56" cm="1">
        <f t="array" ref="AO84">IF(AL84=AL83,0,SUMPRODUCT((AC83:AI83&gt;=$N$7)*(AC83:AI83 &lt;= $N$8)*(TEXT(AC83:AI83,"yyyy-mm")=AL84)*(AC84:AI84 = "★")))</f>
        <v>0</v>
      </c>
      <c r="AP84" s="30"/>
      <c r="AQ84" s="30"/>
    </row>
    <row r="85" spans="11:43">
      <c r="K85" s="37"/>
      <c r="L85" s="94">
        <v>48</v>
      </c>
      <c r="M85" s="11">
        <f>S83+1</f>
        <v>46118</v>
      </c>
      <c r="N85" s="11">
        <f t="shared" ref="N85:S85" si="303">M85+1</f>
        <v>46119</v>
      </c>
      <c r="O85" s="11">
        <f t="shared" si="303"/>
        <v>46120</v>
      </c>
      <c r="P85" s="11">
        <f t="shared" si="303"/>
        <v>46121</v>
      </c>
      <c r="Q85" s="11">
        <f t="shared" si="303"/>
        <v>46122</v>
      </c>
      <c r="R85" s="12">
        <f t="shared" si="303"/>
        <v>46123</v>
      </c>
      <c r="S85" s="13">
        <f t="shared" si="303"/>
        <v>46124</v>
      </c>
      <c r="T85" s="30">
        <f t="shared" ref="T85" si="304">COUNTIF(M86:S86,"★")</f>
        <v>0</v>
      </c>
      <c r="U85" s="30"/>
      <c r="V85" s="10" t="str">
        <f>TEXT(M85,"YYYY-MM")</f>
        <v>2026-04</v>
      </c>
      <c r="W85" s="56" cm="1">
        <f t="array" ref="W85">SUMPRODUCT((M85:S85&gt;=$N$7)*(M85:S85 &lt;= $N$8)*(TEXT(M85:S85,"yyyy-mm")=V85)*(M86:S86 = "●"))</f>
        <v>0</v>
      </c>
      <c r="X85" s="56" cm="1">
        <f t="array" ref="X85">SUMPRODUCT((R85:S85&gt;=$N$7)*(R85:S85 &lt;= $N$8)*(TEXT(R85:S85,"yyyy-mm")=V85)*(R86:S86 = "▲"))</f>
        <v>0</v>
      </c>
      <c r="Y85" s="56" cm="1">
        <f t="array" ref="Y85">SUMPRODUCT((M85:S85&gt;=$N$7)*(M85:S85 &lt;= $N$8)*(TEXT(M85:S85,"yyyy-mm")=V85)*(M86:S86 = "★"))</f>
        <v>0</v>
      </c>
      <c r="Z85" s="30"/>
      <c r="AA85" s="37"/>
      <c r="AB85" s="94">
        <v>69</v>
      </c>
      <c r="AC85" s="11">
        <f>AI83+1</f>
        <v>46265</v>
      </c>
      <c r="AD85" s="11">
        <f t="shared" ref="AD85:AI85" si="305">AC85+1</f>
        <v>46266</v>
      </c>
      <c r="AE85" s="11">
        <f t="shared" si="305"/>
        <v>46267</v>
      </c>
      <c r="AF85" s="11">
        <f t="shared" si="305"/>
        <v>46268</v>
      </c>
      <c r="AG85" s="11">
        <f t="shared" si="305"/>
        <v>46269</v>
      </c>
      <c r="AH85" s="12">
        <f t="shared" si="305"/>
        <v>46270</v>
      </c>
      <c r="AI85" s="13">
        <f t="shared" si="305"/>
        <v>46271</v>
      </c>
      <c r="AJ85" s="30">
        <f t="shared" ref="AJ85" si="306">COUNTIF(AC86:AI86,"★")</f>
        <v>0</v>
      </c>
      <c r="AK85" s="30"/>
      <c r="AL85" s="10" t="str">
        <f>TEXT(AC85,"YYYY-MM")</f>
        <v>2026-08</v>
      </c>
      <c r="AM85" s="56" cm="1">
        <f t="array" ref="AM85">SUMPRODUCT((AC85:AI85&gt;=$N$7)*(AC85:AI85 &lt;= $N$8)*(TEXT(AC85:AI85,"yyyy-mm")=AL85)*(AC86:AI86 = "●"))</f>
        <v>0</v>
      </c>
      <c r="AN85" s="56" cm="1">
        <f t="array" ref="AN85">SUMPRODUCT((AH85:AI85&gt;=$N$7)*(AH85:AI85 &lt;= $N$8)*(TEXT(AH85:AI85,"yyyy-mm")=AL85)*(AH86:AI86 = "▲"))</f>
        <v>0</v>
      </c>
      <c r="AO85" s="56" cm="1">
        <f t="array" ref="AO85">SUMPRODUCT((AC85:AI85&gt;=$N$7)*(AC85:AI85 &lt;= $N$8)*(TEXT(AC85:AI85,"yyyy-mm")=AL85)*(AC86:AI86 = "★"))</f>
        <v>0</v>
      </c>
      <c r="AP85" s="30"/>
      <c r="AQ85" s="30"/>
    </row>
    <row r="86" spans="11:43" ht="20.25" thickBot="1">
      <c r="K86" s="37" t="str">
        <f t="shared" ref="K86:K96" si="307">IF(U86&gt;=0.285,"OK","NG")</f>
        <v>NG</v>
      </c>
      <c r="L86" s="95"/>
      <c r="M86" s="14"/>
      <c r="N86" s="14"/>
      <c r="O86" s="14"/>
      <c r="P86" s="14"/>
      <c r="Q86" s="14"/>
      <c r="R86" s="15"/>
      <c r="S86" s="16"/>
      <c r="T86" s="30">
        <f t="shared" ref="T86" si="308">COUNTIF(M86:S86,"●")</f>
        <v>0</v>
      </c>
      <c r="U86" s="64">
        <f t="shared" ref="U86:U96" si="309">IF(COUNTA(M86:S86)=0,-1,IF(OR(COUNTIF(M86:S86,"▲")&gt;6,AND(M85&lt;$N$8,$N$8&lt;S85)),0.285,IF(T85+T86=0,0,T86/(T86+T85))))</f>
        <v>-1</v>
      </c>
      <c r="V86" s="10" t="str">
        <f>TEXT(S85,"YYYY-MM")</f>
        <v>2026-04</v>
      </c>
      <c r="W86" s="56" cm="1">
        <f t="array" ref="W86">IF(V86=V85,0,SUMPRODUCT((M85:S85&gt;=$N$7)*(M85:S85 &lt;= $N$8)*(TEXT(M85:S85,"yyyy-mm")=V86)*(M86:S86 = "●")))</f>
        <v>0</v>
      </c>
      <c r="X86" s="56" cm="1">
        <f t="array" ref="X86">IF(V86=V85,0,SUMPRODUCT((M85:S85&gt;=$N$7)*(M85:S85 &lt;= $N$8)*(TEXT(M85:S85,"yyyy-mm")=V86)*(M86:S86 = "▲")))</f>
        <v>0</v>
      </c>
      <c r="Y86" s="56" cm="1">
        <f t="array" ref="Y86">IF(V86=V85,0,SUMPRODUCT((M85:S85&gt;=$N$7)*(M85:S85 &lt;= $N$8)*(TEXT(M85:S85,"yyyy-mm")=V86)*(M86:S86 = "★")))</f>
        <v>0</v>
      </c>
      <c r="Z86" s="30"/>
      <c r="AA86" s="37" t="str">
        <f t="shared" ref="AA86:AA96" si="310">IF(AK86&gt;=0.285,"OK","NG")</f>
        <v>NG</v>
      </c>
      <c r="AB86" s="95"/>
      <c r="AC86" s="14"/>
      <c r="AD86" s="14"/>
      <c r="AE86" s="14"/>
      <c r="AF86" s="14"/>
      <c r="AG86" s="14"/>
      <c r="AH86" s="15"/>
      <c r="AI86" s="16"/>
      <c r="AJ86" s="30">
        <f t="shared" ref="AJ86" si="311">COUNTIF(AC86:AI86,"●")</f>
        <v>0</v>
      </c>
      <c r="AK86" s="64">
        <f t="shared" ref="AK86:AK96" si="312">IF(COUNTA(AC86:AI86)=0,-1,IF(OR(COUNTIF(AC86:AI86,"▲")&gt;6,AND(AC85&lt;$N$8,$N$8&lt;AI85)),0.285,IF(AJ85+AJ86=0,0,AJ86/(AJ86+AJ85))))</f>
        <v>-1</v>
      </c>
      <c r="AL86" s="10" t="str">
        <f>TEXT(AI85,"YYYY-MM")</f>
        <v>2026-09</v>
      </c>
      <c r="AM86" s="56" cm="1">
        <f t="array" ref="AM86">IF(AL86=AL85,0,SUMPRODUCT((AC85:AI85&gt;=$N$7)*(AC85:AI85 &lt;= $N$8)*(TEXT(AC85:AI85,"yyyy-mm")=AL86)*(AC86:AI86 = "●")))</f>
        <v>0</v>
      </c>
      <c r="AN86" s="56" cm="1">
        <f t="array" ref="AN86">IF(AL86=AL85,0,SUMPRODUCT((AC85:AI85&gt;=$N$7)*(AC85:AI85 &lt;= $N$8)*(TEXT(AC85:AI85,"yyyy-mm")=AL86)*(AC86:AI86 = "▲")))</f>
        <v>0</v>
      </c>
      <c r="AO86" s="56" cm="1">
        <f t="array" ref="AO86">IF(AL86=AL85,0,SUMPRODUCT((AC85:AI85&gt;=$N$7)*(AC85:AI85 &lt;= $N$8)*(TEXT(AC85:AI85,"yyyy-mm")=AL86)*(AC86:AI86 = "★")))</f>
        <v>0</v>
      </c>
      <c r="AP86" s="30"/>
      <c r="AQ86" s="30"/>
    </row>
    <row r="87" spans="11:43">
      <c r="K87" s="37"/>
      <c r="L87" s="94">
        <v>49</v>
      </c>
      <c r="M87" s="11">
        <f>S85+1</f>
        <v>46125</v>
      </c>
      <c r="N87" s="11">
        <f t="shared" ref="N87:S87" si="313">M87+1</f>
        <v>46126</v>
      </c>
      <c r="O87" s="11">
        <f t="shared" si="313"/>
        <v>46127</v>
      </c>
      <c r="P87" s="11">
        <f t="shared" si="313"/>
        <v>46128</v>
      </c>
      <c r="Q87" s="11">
        <f t="shared" si="313"/>
        <v>46129</v>
      </c>
      <c r="R87" s="12">
        <f t="shared" si="313"/>
        <v>46130</v>
      </c>
      <c r="S87" s="13">
        <f t="shared" si="313"/>
        <v>46131</v>
      </c>
      <c r="T87" s="30">
        <f t="shared" ref="T87" si="314">COUNTIF(M88:S88,"★")</f>
        <v>0</v>
      </c>
      <c r="U87" s="30"/>
      <c r="V87" s="10" t="str">
        <f t="shared" ref="V87" si="315">TEXT(M87,"YYYY-MM")</f>
        <v>2026-04</v>
      </c>
      <c r="W87" s="56" cm="1">
        <f t="array" ref="W87">SUMPRODUCT((M87:S87&gt;=$N$7)*(M87:S87 &lt;= $N$8)*(TEXT(M87:S87,"yyyy-mm")=V87)*(M88:S88 = "●"))</f>
        <v>0</v>
      </c>
      <c r="X87" s="56" cm="1">
        <f t="array" ref="X87">SUMPRODUCT((R87:S87&gt;=$N$7)*(R87:S87 &lt;= $N$8)*(TEXT(R87:S87,"yyyy-mm")=V87)*(R88:S88 = "▲"))</f>
        <v>0</v>
      </c>
      <c r="Y87" s="56" cm="1">
        <f t="array" ref="Y87">SUMPRODUCT((M87:S87&gt;=$N$7)*(M87:S87 &lt;= $N$8)*(TEXT(M87:S87,"yyyy-mm")=V87)*(M88:S88 = "★"))</f>
        <v>0</v>
      </c>
      <c r="Z87" s="30"/>
      <c r="AA87" s="37"/>
      <c r="AB87" s="94">
        <v>70</v>
      </c>
      <c r="AC87" s="11">
        <f>AI85+1</f>
        <v>46272</v>
      </c>
      <c r="AD87" s="11">
        <f t="shared" ref="AD87:AI87" si="316">AC87+1</f>
        <v>46273</v>
      </c>
      <c r="AE87" s="11">
        <f t="shared" si="316"/>
        <v>46274</v>
      </c>
      <c r="AF87" s="11">
        <f t="shared" si="316"/>
        <v>46275</v>
      </c>
      <c r="AG87" s="11">
        <f t="shared" si="316"/>
        <v>46276</v>
      </c>
      <c r="AH87" s="12">
        <f t="shared" si="316"/>
        <v>46277</v>
      </c>
      <c r="AI87" s="13">
        <f t="shared" si="316"/>
        <v>46278</v>
      </c>
      <c r="AJ87" s="30">
        <f t="shared" ref="AJ87" si="317">COUNTIF(AC88:AI88,"★")</f>
        <v>0</v>
      </c>
      <c r="AK87" s="30"/>
      <c r="AL87" s="10" t="str">
        <f t="shared" ref="AL87" si="318">TEXT(AC87,"YYYY-MM")</f>
        <v>2026-09</v>
      </c>
      <c r="AM87" s="56" cm="1">
        <f t="array" ref="AM87">SUMPRODUCT((AC87:AI87&gt;=$N$7)*(AC87:AI87 &lt;= $N$8)*(TEXT(AC87:AI87,"yyyy-mm")=AL87)*(AC88:AI88 = "●"))</f>
        <v>0</v>
      </c>
      <c r="AN87" s="56" cm="1">
        <f t="array" ref="AN87">SUMPRODUCT((AH87:AI87&gt;=$N$7)*(AH87:AI87 &lt;= $N$8)*(TEXT(AH87:AI87,"yyyy-mm")=AL87)*(AH88:AI88 = "▲"))</f>
        <v>0</v>
      </c>
      <c r="AO87" s="56" cm="1">
        <f t="array" ref="AO87">SUMPRODUCT((AC87:AI87&gt;=$N$7)*(AC87:AI87 &lt;= $N$8)*(TEXT(AC87:AI87,"yyyy-mm")=AL87)*(AC88:AI88 = "★"))</f>
        <v>0</v>
      </c>
      <c r="AP87" s="30"/>
      <c r="AQ87" s="30"/>
    </row>
    <row r="88" spans="11:43" ht="20.25" thickBot="1">
      <c r="K88" s="37" t="str">
        <f t="shared" ref="K88:K98" si="319">IF(U88&gt;=0.285,"OK","NG")</f>
        <v>NG</v>
      </c>
      <c r="L88" s="95"/>
      <c r="M88" s="14"/>
      <c r="N88" s="14"/>
      <c r="O88" s="14"/>
      <c r="P88" s="14"/>
      <c r="Q88" s="14"/>
      <c r="R88" s="15"/>
      <c r="S88" s="16"/>
      <c r="T88" s="30">
        <f t="shared" ref="T88" si="320">COUNTIF(M88:S88,"●")</f>
        <v>0</v>
      </c>
      <c r="U88" s="64">
        <f t="shared" ref="U88:U98" si="321">IF(COUNTA(M88:S88)=0,-1,IF(OR(COUNTIF(M88:S88,"▲")&gt;6,AND(M87&lt;$N$8,$N$8&lt;S87)),0.285,IF(T87+T88=0,0,T88/(T88+T87))))</f>
        <v>-1</v>
      </c>
      <c r="V88" s="10" t="str">
        <f t="shared" ref="V88" si="322">TEXT(S87,"YYYY-MM")</f>
        <v>2026-04</v>
      </c>
      <c r="W88" s="56" cm="1">
        <f t="array" ref="W88">IF(V88=V87,0,SUMPRODUCT((M87:S87&gt;=$N$7)*(M87:S87 &lt;= $N$8)*(TEXT(M87:S87,"yyyy-mm")=V88)*(M88:S88 = "●")))</f>
        <v>0</v>
      </c>
      <c r="X88" s="56" cm="1">
        <f t="array" ref="X88">IF(V88=V87,0,SUMPRODUCT((M87:S87&gt;=$N$7)*(M87:S87 &lt;= $N$8)*(TEXT(M87:S87,"yyyy-mm")=V88)*(M88:S88 = "▲")))</f>
        <v>0</v>
      </c>
      <c r="Y88" s="56" cm="1">
        <f t="array" ref="Y88">IF(V88=V87,0,SUMPRODUCT((M87:S87&gt;=$N$7)*(M87:S87 &lt;= $N$8)*(TEXT(M87:S87,"yyyy-mm")=V88)*(M88:S88 = "★")))</f>
        <v>0</v>
      </c>
      <c r="Z88" s="30"/>
      <c r="AA88" s="37" t="str">
        <f t="shared" ref="AA88:AA98" si="323">IF(AK88&gt;=0.285,"OK","NG")</f>
        <v>NG</v>
      </c>
      <c r="AB88" s="95"/>
      <c r="AC88" s="14"/>
      <c r="AD88" s="14"/>
      <c r="AE88" s="14"/>
      <c r="AF88" s="14"/>
      <c r="AG88" s="14"/>
      <c r="AH88" s="15"/>
      <c r="AI88" s="16"/>
      <c r="AJ88" s="30">
        <f t="shared" ref="AJ88" si="324">COUNTIF(AC88:AI88,"●")</f>
        <v>0</v>
      </c>
      <c r="AK88" s="64">
        <f t="shared" ref="AK88:AK98" si="325">IF(COUNTA(AC88:AI88)=0,-1,IF(OR(COUNTIF(AC88:AI88,"▲")&gt;6,AND(AC87&lt;$N$8,$N$8&lt;AI87)),0.285,IF(AJ87+AJ88=0,0,AJ88/(AJ88+AJ87))))</f>
        <v>-1</v>
      </c>
      <c r="AL88" s="10" t="str">
        <f t="shared" ref="AL88" si="326">TEXT(AI87,"YYYY-MM")</f>
        <v>2026-09</v>
      </c>
      <c r="AM88" s="56" cm="1">
        <f t="array" ref="AM88">IF(AL88=AL87,0,SUMPRODUCT((AC87:AI87&gt;=$N$7)*(AC87:AI87 &lt;= $N$8)*(TEXT(AC87:AI87,"yyyy-mm")=AL88)*(AC88:AI88 = "●")))</f>
        <v>0</v>
      </c>
      <c r="AN88" s="56" cm="1">
        <f t="array" ref="AN88">IF(AL88=AL87,0,SUMPRODUCT((AC87:AI87&gt;=$N$7)*(AC87:AI87 &lt;= $N$8)*(TEXT(AC87:AI87,"yyyy-mm")=AL88)*(AC88:AI88 = "▲")))</f>
        <v>0</v>
      </c>
      <c r="AO88" s="56" cm="1">
        <f t="array" ref="AO88">IF(AL88=AL87,0,SUMPRODUCT((AC87:AI87&gt;=$N$7)*(AC87:AI87 &lt;= $N$8)*(TEXT(AC87:AI87,"yyyy-mm")=AL88)*(AC88:AI88 = "★")))</f>
        <v>0</v>
      </c>
      <c r="AP88" s="30"/>
      <c r="AQ88" s="30"/>
    </row>
    <row r="89" spans="11:43">
      <c r="K89" s="37"/>
      <c r="L89" s="94">
        <v>50</v>
      </c>
      <c r="M89" s="11">
        <f>S87+1</f>
        <v>46132</v>
      </c>
      <c r="N89" s="11">
        <f t="shared" ref="N89:S89" si="327">M89+1</f>
        <v>46133</v>
      </c>
      <c r="O89" s="11">
        <f t="shared" si="327"/>
        <v>46134</v>
      </c>
      <c r="P89" s="11">
        <f t="shared" si="327"/>
        <v>46135</v>
      </c>
      <c r="Q89" s="11">
        <f t="shared" si="327"/>
        <v>46136</v>
      </c>
      <c r="R89" s="12">
        <f t="shared" si="327"/>
        <v>46137</v>
      </c>
      <c r="S89" s="13">
        <f t="shared" si="327"/>
        <v>46138</v>
      </c>
      <c r="T89" s="30">
        <f t="shared" ref="T89" si="328">COUNTIF(M90:S90,"★")</f>
        <v>0</v>
      </c>
      <c r="U89" s="30"/>
      <c r="V89" s="10" t="str">
        <f t="shared" ref="V89" si="329">TEXT(M89,"YYYY-MM")</f>
        <v>2026-04</v>
      </c>
      <c r="W89" s="56" cm="1">
        <f t="array" ref="W89">SUMPRODUCT((M89:S89&gt;=$N$7)*(M89:S89 &lt;= $N$8)*(TEXT(M89:S89,"yyyy-mm")=V89)*(M90:S90 = "●"))</f>
        <v>0</v>
      </c>
      <c r="X89" s="56" cm="1">
        <f t="array" ref="X89">SUMPRODUCT((R89:S89&gt;=$N$7)*(R89:S89 &lt;= $N$8)*(TEXT(R89:S89,"yyyy-mm")=V89)*(R90:S90 = "▲"))</f>
        <v>0</v>
      </c>
      <c r="Y89" s="56" cm="1">
        <f t="array" ref="Y89">SUMPRODUCT((M89:S89&gt;=$N$7)*(M89:S89 &lt;= $N$8)*(TEXT(M89:S89,"yyyy-mm")=V89)*(M90:S90 = "★"))</f>
        <v>0</v>
      </c>
      <c r="Z89" s="30"/>
      <c r="AA89" s="37"/>
      <c r="AB89" s="94">
        <v>71</v>
      </c>
      <c r="AC89" s="11">
        <f>AI87+1</f>
        <v>46279</v>
      </c>
      <c r="AD89" s="11">
        <f t="shared" ref="AD89:AI89" si="330">AC89+1</f>
        <v>46280</v>
      </c>
      <c r="AE89" s="11">
        <f t="shared" si="330"/>
        <v>46281</v>
      </c>
      <c r="AF89" s="11">
        <f t="shared" si="330"/>
        <v>46282</v>
      </c>
      <c r="AG89" s="11">
        <f t="shared" si="330"/>
        <v>46283</v>
      </c>
      <c r="AH89" s="12">
        <f t="shared" si="330"/>
        <v>46284</v>
      </c>
      <c r="AI89" s="13">
        <f t="shared" si="330"/>
        <v>46285</v>
      </c>
      <c r="AJ89" s="30">
        <f t="shared" ref="AJ89" si="331">COUNTIF(AC90:AI90,"★")</f>
        <v>0</v>
      </c>
      <c r="AK89" s="30"/>
      <c r="AL89" s="10" t="str">
        <f t="shared" ref="AL89" si="332">TEXT(AC89,"YYYY-MM")</f>
        <v>2026-09</v>
      </c>
      <c r="AM89" s="56" cm="1">
        <f t="array" ref="AM89">SUMPRODUCT((AC89:AI89&gt;=$N$7)*(AC89:AI89 &lt;= $N$8)*(TEXT(AC89:AI89,"yyyy-mm")=AL89)*(AC90:AI90 = "●"))</f>
        <v>0</v>
      </c>
      <c r="AN89" s="56" cm="1">
        <f t="array" ref="AN89">SUMPRODUCT((AH89:AI89&gt;=$N$7)*(AH89:AI89 &lt;= $N$8)*(TEXT(AH89:AI89,"yyyy-mm")=AL89)*(AH90:AI90 = "▲"))</f>
        <v>0</v>
      </c>
      <c r="AO89" s="56" cm="1">
        <f t="array" ref="AO89">SUMPRODUCT((AC89:AI89&gt;=$N$7)*(AC89:AI89 &lt;= $N$8)*(TEXT(AC89:AI89,"yyyy-mm")=AL89)*(AC90:AI90 = "★"))</f>
        <v>0</v>
      </c>
      <c r="AP89" s="30"/>
      <c r="AQ89" s="30"/>
    </row>
    <row r="90" spans="11:43" ht="20.25" thickBot="1">
      <c r="K90" s="37" t="str">
        <f t="shared" ref="K90:K100" si="333">IF(U90&gt;=0.285,"OK","NG")</f>
        <v>NG</v>
      </c>
      <c r="L90" s="95"/>
      <c r="M90" s="14"/>
      <c r="N90" s="14"/>
      <c r="O90" s="14"/>
      <c r="P90" s="14"/>
      <c r="Q90" s="14"/>
      <c r="R90" s="15"/>
      <c r="S90" s="16"/>
      <c r="T90" s="30">
        <f t="shared" ref="T90" si="334">COUNTIF(M90:S90,"●")</f>
        <v>0</v>
      </c>
      <c r="U90" s="64">
        <f t="shared" ref="U90:U100" si="335">IF(COUNTA(M90:S90)=0,-1,IF(OR(COUNTIF(M90:S90,"▲")&gt;6,AND(M89&lt;$N$8,$N$8&lt;S89)),0.285,IF(T89+T90=0,0,T90/(T90+T89))))</f>
        <v>-1</v>
      </c>
      <c r="V90" s="10" t="str">
        <f t="shared" ref="V90" si="336">TEXT(S89,"YYYY-MM")</f>
        <v>2026-04</v>
      </c>
      <c r="W90" s="56" cm="1">
        <f t="array" ref="W90">IF(V90=V89,0,SUMPRODUCT((M89:S89&gt;=$N$7)*(M89:S89 &lt;= $N$8)*(TEXT(M89:S89,"yyyy-mm")=V90)*(M90:S90 = "●")))</f>
        <v>0</v>
      </c>
      <c r="X90" s="56" cm="1">
        <f t="array" ref="X90">IF(V90=V89,0,SUMPRODUCT((M89:S89&gt;=$N$7)*(M89:S89 &lt;= $N$8)*(TEXT(M89:S89,"yyyy-mm")=V90)*(M90:S90 = "▲")))</f>
        <v>0</v>
      </c>
      <c r="Y90" s="56" cm="1">
        <f t="array" ref="Y90">IF(V90=V89,0,SUMPRODUCT((M89:S89&gt;=$N$7)*(M89:S89 &lt;= $N$8)*(TEXT(M89:S89,"yyyy-mm")=V90)*(M90:S90 = "★")))</f>
        <v>0</v>
      </c>
      <c r="Z90" s="30"/>
      <c r="AA90" s="37" t="str">
        <f t="shared" ref="AA90:AA100" si="337">IF(AK90&gt;=0.285,"OK","NG")</f>
        <v>NG</v>
      </c>
      <c r="AB90" s="95"/>
      <c r="AC90" s="14"/>
      <c r="AD90" s="14"/>
      <c r="AE90" s="14"/>
      <c r="AF90" s="14"/>
      <c r="AG90" s="14"/>
      <c r="AH90" s="15"/>
      <c r="AI90" s="16"/>
      <c r="AJ90" s="30">
        <f t="shared" ref="AJ90" si="338">COUNTIF(AC90:AI90,"●")</f>
        <v>0</v>
      </c>
      <c r="AK90" s="64">
        <f t="shared" ref="AK90:AK100" si="339">IF(COUNTA(AC90:AI90)=0,-1,IF(OR(COUNTIF(AC90:AI90,"▲")&gt;6,AND(AC89&lt;$N$8,$N$8&lt;AI89)),0.285,IF(AJ89+AJ90=0,0,AJ90/(AJ90+AJ89))))</f>
        <v>-1</v>
      </c>
      <c r="AL90" s="10" t="str">
        <f t="shared" ref="AL90" si="340">TEXT(AI89,"YYYY-MM")</f>
        <v>2026-09</v>
      </c>
      <c r="AM90" s="56" cm="1">
        <f t="array" ref="AM90">IF(AL90=AL89,0,SUMPRODUCT((AC89:AI89&gt;=$N$7)*(AC89:AI89 &lt;= $N$8)*(TEXT(AC89:AI89,"yyyy-mm")=AL90)*(AC90:AI90 = "●")))</f>
        <v>0</v>
      </c>
      <c r="AN90" s="56" cm="1">
        <f t="array" ref="AN90">IF(AL90=AL89,0,SUMPRODUCT((AC89:AI89&gt;=$N$7)*(AC89:AI89 &lt;= $N$8)*(TEXT(AC89:AI89,"yyyy-mm")=AL90)*(AC90:AI90 = "▲")))</f>
        <v>0</v>
      </c>
      <c r="AO90" s="56" cm="1">
        <f t="array" ref="AO90">IF(AL90=AL89,0,SUMPRODUCT((AC89:AI89&gt;=$N$7)*(AC89:AI89 &lt;= $N$8)*(TEXT(AC89:AI89,"yyyy-mm")=AL90)*(AC90:AI90 = "★")))</f>
        <v>0</v>
      </c>
      <c r="AP90" s="30"/>
      <c r="AQ90" s="30"/>
    </row>
    <row r="91" spans="11:43">
      <c r="K91" s="37"/>
      <c r="L91" s="94">
        <v>51</v>
      </c>
      <c r="M91" s="11">
        <f>S89+1</f>
        <v>46139</v>
      </c>
      <c r="N91" s="11">
        <f t="shared" ref="N91:S91" si="341">M91+1</f>
        <v>46140</v>
      </c>
      <c r="O91" s="11">
        <f t="shared" si="341"/>
        <v>46141</v>
      </c>
      <c r="P91" s="11">
        <f t="shared" si="341"/>
        <v>46142</v>
      </c>
      <c r="Q91" s="11">
        <f t="shared" si="341"/>
        <v>46143</v>
      </c>
      <c r="R91" s="12">
        <f t="shared" si="341"/>
        <v>46144</v>
      </c>
      <c r="S91" s="13">
        <f t="shared" si="341"/>
        <v>46145</v>
      </c>
      <c r="T91" s="30">
        <f t="shared" ref="T91" si="342">COUNTIF(M92:S92,"★")</f>
        <v>0</v>
      </c>
      <c r="U91" s="30"/>
      <c r="V91" s="10" t="str">
        <f t="shared" ref="V91" si="343">TEXT(M91,"YYYY-MM")</f>
        <v>2026-04</v>
      </c>
      <c r="W91" s="56" cm="1">
        <f t="array" ref="W91">SUMPRODUCT((M91:S91&gt;=$N$7)*(M91:S91 &lt;= $N$8)*(TEXT(M91:S91,"yyyy-mm")=V91)*(M92:S92 = "●"))</f>
        <v>0</v>
      </c>
      <c r="X91" s="56" cm="1">
        <f t="array" ref="X91">SUMPRODUCT((R91:S91&gt;=$N$7)*(R91:S91 &lt;= $N$8)*(TEXT(R91:S91,"yyyy-mm")=V91)*(R92:S92 = "▲"))</f>
        <v>0</v>
      </c>
      <c r="Y91" s="56" cm="1">
        <f t="array" ref="Y91">SUMPRODUCT((M91:S91&gt;=$N$7)*(M91:S91 &lt;= $N$8)*(TEXT(M91:S91,"yyyy-mm")=V91)*(M92:S92 = "★"))</f>
        <v>0</v>
      </c>
      <c r="Z91" s="30"/>
      <c r="AA91" s="37"/>
      <c r="AB91" s="94">
        <v>72</v>
      </c>
      <c r="AC91" s="11">
        <f>AI89+1</f>
        <v>46286</v>
      </c>
      <c r="AD91" s="11">
        <f t="shared" ref="AD91:AI91" si="344">AC91+1</f>
        <v>46287</v>
      </c>
      <c r="AE91" s="11">
        <f t="shared" si="344"/>
        <v>46288</v>
      </c>
      <c r="AF91" s="11">
        <f t="shared" si="344"/>
        <v>46289</v>
      </c>
      <c r="AG91" s="11">
        <f t="shared" si="344"/>
        <v>46290</v>
      </c>
      <c r="AH91" s="12">
        <f t="shared" si="344"/>
        <v>46291</v>
      </c>
      <c r="AI91" s="13">
        <f t="shared" si="344"/>
        <v>46292</v>
      </c>
      <c r="AJ91" s="30">
        <f t="shared" ref="AJ91" si="345">COUNTIF(AC92:AI92,"★")</f>
        <v>0</v>
      </c>
      <c r="AK91" s="30"/>
      <c r="AL91" s="10" t="str">
        <f t="shared" ref="AL91" si="346">TEXT(AC91,"YYYY-MM")</f>
        <v>2026-09</v>
      </c>
      <c r="AM91" s="56" cm="1">
        <f t="array" ref="AM91">SUMPRODUCT((AC91:AI91&gt;=$N$7)*(AC91:AI91 &lt;= $N$8)*(TEXT(AC91:AI91,"yyyy-mm")=AL91)*(AC92:AI92 = "●"))</f>
        <v>0</v>
      </c>
      <c r="AN91" s="56" cm="1">
        <f t="array" ref="AN91">SUMPRODUCT((AH91:AI91&gt;=$N$7)*(AH91:AI91 &lt;= $N$8)*(TEXT(AH91:AI91,"yyyy-mm")=AL91)*(AH92:AI92 = "▲"))</f>
        <v>0</v>
      </c>
      <c r="AO91" s="56" cm="1">
        <f t="array" ref="AO91">SUMPRODUCT((AC91:AI91&gt;=$N$7)*(AC91:AI91 &lt;= $N$8)*(TEXT(AC91:AI91,"yyyy-mm")=AL91)*(AC92:AI92 = "★"))</f>
        <v>0</v>
      </c>
      <c r="AP91" s="30"/>
      <c r="AQ91" s="30"/>
    </row>
    <row r="92" spans="11:43" ht="20.25" thickBot="1">
      <c r="K92" s="37" t="str">
        <f t="shared" ref="K92:K102" si="347">IF(U92&gt;=0.285,"OK","NG")</f>
        <v>NG</v>
      </c>
      <c r="L92" s="95"/>
      <c r="M92" s="14"/>
      <c r="N92" s="14"/>
      <c r="O92" s="14"/>
      <c r="P92" s="14"/>
      <c r="Q92" s="14"/>
      <c r="R92" s="15"/>
      <c r="S92" s="16"/>
      <c r="T92" s="30">
        <f t="shared" ref="T92" si="348">COUNTIF(M92:S92,"●")</f>
        <v>0</v>
      </c>
      <c r="U92" s="64">
        <f t="shared" ref="U92:U102" si="349">IF(COUNTA(M92:S92)=0,-1,IF(OR(COUNTIF(M92:S92,"▲")&gt;6,AND(M91&lt;$N$8,$N$8&lt;S91)),0.285,IF(T91+T92=0,0,T92/(T92+T91))))</f>
        <v>-1</v>
      </c>
      <c r="V92" s="10" t="str">
        <f t="shared" ref="V92" si="350">TEXT(S91,"YYYY-MM")</f>
        <v>2026-05</v>
      </c>
      <c r="W92" s="56" cm="1">
        <f t="array" ref="W92">IF(V92=V91,0,SUMPRODUCT((M91:S91&gt;=$N$7)*(M91:S91 &lt;= $N$8)*(TEXT(M91:S91,"yyyy-mm")=V92)*(M92:S92 = "●")))</f>
        <v>0</v>
      </c>
      <c r="X92" s="56" cm="1">
        <f t="array" ref="X92">IF(V92=V91,0,SUMPRODUCT((M91:S91&gt;=$N$7)*(M91:S91 &lt;= $N$8)*(TEXT(M91:S91,"yyyy-mm")=V92)*(M92:S92 = "▲")))</f>
        <v>0</v>
      </c>
      <c r="Y92" s="56" cm="1">
        <f t="array" ref="Y92">IF(V92=V91,0,SUMPRODUCT((M91:S91&gt;=$N$7)*(M91:S91 &lt;= $N$8)*(TEXT(M91:S91,"yyyy-mm")=V92)*(M92:S92 = "★")))</f>
        <v>0</v>
      </c>
      <c r="Z92" s="30"/>
      <c r="AA92" s="37" t="str">
        <f t="shared" ref="AA92:AA102" si="351">IF(AK92&gt;=0.285,"OK","NG")</f>
        <v>NG</v>
      </c>
      <c r="AB92" s="95"/>
      <c r="AC92" s="14"/>
      <c r="AD92" s="14"/>
      <c r="AE92" s="14"/>
      <c r="AF92" s="14"/>
      <c r="AG92" s="14"/>
      <c r="AH92" s="15"/>
      <c r="AI92" s="16"/>
      <c r="AJ92" s="30">
        <f t="shared" ref="AJ92" si="352">COUNTIF(AC92:AI92,"●")</f>
        <v>0</v>
      </c>
      <c r="AK92" s="64">
        <f t="shared" ref="AK92:AK102" si="353">IF(COUNTA(AC92:AI92)=0,-1,IF(OR(COUNTIF(AC92:AI92,"▲")&gt;6,AND(AC91&lt;$N$8,$N$8&lt;AI91)),0.285,IF(AJ91+AJ92=0,0,AJ92/(AJ92+AJ91))))</f>
        <v>-1</v>
      </c>
      <c r="AL92" s="10" t="str">
        <f t="shared" ref="AL92" si="354">TEXT(AI91,"YYYY-MM")</f>
        <v>2026-09</v>
      </c>
      <c r="AM92" s="56" cm="1">
        <f t="array" ref="AM92">IF(AL92=AL91,0,SUMPRODUCT((AC91:AI91&gt;=$N$7)*(AC91:AI91 &lt;= $N$8)*(TEXT(AC91:AI91,"yyyy-mm")=AL92)*(AC92:AI92 = "●")))</f>
        <v>0</v>
      </c>
      <c r="AN92" s="56" cm="1">
        <f t="array" ref="AN92">IF(AL92=AL91,0,SUMPRODUCT((AC91:AI91&gt;=$N$7)*(AC91:AI91 &lt;= $N$8)*(TEXT(AC91:AI91,"yyyy-mm")=AL92)*(AC92:AI92 = "▲")))</f>
        <v>0</v>
      </c>
      <c r="AO92" s="56" cm="1">
        <f t="array" ref="AO92">IF(AL92=AL91,0,SUMPRODUCT((AC91:AI91&gt;=$N$7)*(AC91:AI91 &lt;= $N$8)*(TEXT(AC91:AI91,"yyyy-mm")=AL92)*(AC92:AI92 = "★")))</f>
        <v>0</v>
      </c>
      <c r="AP92" s="30"/>
      <c r="AQ92" s="30"/>
    </row>
    <row r="93" spans="11:43">
      <c r="K93" s="37"/>
      <c r="L93" s="94">
        <v>52</v>
      </c>
      <c r="M93" s="11">
        <f>S91+1</f>
        <v>46146</v>
      </c>
      <c r="N93" s="11">
        <f t="shared" ref="N93:S93" si="355">M93+1</f>
        <v>46147</v>
      </c>
      <c r="O93" s="11">
        <f t="shared" si="355"/>
        <v>46148</v>
      </c>
      <c r="P93" s="11">
        <f t="shared" si="355"/>
        <v>46149</v>
      </c>
      <c r="Q93" s="11">
        <f t="shared" si="355"/>
        <v>46150</v>
      </c>
      <c r="R93" s="12">
        <f t="shared" si="355"/>
        <v>46151</v>
      </c>
      <c r="S93" s="13">
        <f t="shared" si="355"/>
        <v>46152</v>
      </c>
      <c r="T93" s="30">
        <f t="shared" ref="T93" si="356">COUNTIF(M94:S94,"★")</f>
        <v>0</v>
      </c>
      <c r="U93" s="30"/>
      <c r="V93" s="10" t="str">
        <f t="shared" ref="V93" si="357">TEXT(M93,"YYYY-MM")</f>
        <v>2026-05</v>
      </c>
      <c r="W93" s="56" cm="1">
        <f t="array" ref="W93">SUMPRODUCT((M93:S93&gt;=$N$7)*(M93:S93 &lt;= $N$8)*(TEXT(M93:S93,"yyyy-mm")=V93)*(M94:S94 = "●"))</f>
        <v>0</v>
      </c>
      <c r="X93" s="56" cm="1">
        <f t="array" ref="X93">SUMPRODUCT((R93:S93&gt;=$N$7)*(R93:S93 &lt;= $N$8)*(TEXT(R93:S93,"yyyy-mm")=V93)*(R94:S94 = "▲"))</f>
        <v>0</v>
      </c>
      <c r="Y93" s="56" cm="1">
        <f t="array" ref="Y93">SUMPRODUCT((M93:S93&gt;=$N$7)*(M93:S93 &lt;= $N$8)*(TEXT(M93:S93,"yyyy-mm")=V93)*(M94:S94 = "★"))</f>
        <v>0</v>
      </c>
      <c r="Z93" s="30"/>
      <c r="AA93" s="37"/>
      <c r="AB93" s="94">
        <v>73</v>
      </c>
      <c r="AC93" s="11">
        <f>AI89+1</f>
        <v>46286</v>
      </c>
      <c r="AD93" s="11">
        <f t="shared" ref="AD93:AI93" si="358">AC93+1</f>
        <v>46287</v>
      </c>
      <c r="AE93" s="11">
        <f t="shared" si="358"/>
        <v>46288</v>
      </c>
      <c r="AF93" s="11">
        <f t="shared" si="358"/>
        <v>46289</v>
      </c>
      <c r="AG93" s="11">
        <f t="shared" si="358"/>
        <v>46290</v>
      </c>
      <c r="AH93" s="12">
        <f t="shared" si="358"/>
        <v>46291</v>
      </c>
      <c r="AI93" s="13">
        <f t="shared" si="358"/>
        <v>46292</v>
      </c>
      <c r="AJ93" s="30">
        <f t="shared" ref="AJ93" si="359">COUNTIF(AC94:AI94,"★")</f>
        <v>0</v>
      </c>
      <c r="AK93" s="30"/>
      <c r="AL93" s="10" t="str">
        <f t="shared" ref="AL93" si="360">TEXT(AC93,"YYYY-MM")</f>
        <v>2026-09</v>
      </c>
      <c r="AM93" s="56" cm="1">
        <f t="array" ref="AM93">SUMPRODUCT((AC93:AI93&gt;=$N$7)*(AC93:AI93 &lt;= $N$8)*(TEXT(AC93:AI93,"yyyy-mm")=AL93)*(AC94:AI94 = "●"))</f>
        <v>0</v>
      </c>
      <c r="AN93" s="56" cm="1">
        <f t="array" ref="AN93">SUMPRODUCT((AH93:AI93&gt;=$N$7)*(AH93:AI93 &lt;= $N$8)*(TEXT(AH93:AI93,"yyyy-mm")=AL93)*(AH94:AI94 = "▲"))</f>
        <v>0</v>
      </c>
      <c r="AO93" s="56" cm="1">
        <f t="array" ref="AO93">SUMPRODUCT((AC93:AI93&gt;=$N$7)*(AC93:AI93 &lt;= $N$8)*(TEXT(AC93:AI93,"yyyy-mm")=AL93)*(AC94:AI94 = "★"))</f>
        <v>0</v>
      </c>
    </row>
    <row r="94" spans="11:43" ht="20.25" thickBot="1">
      <c r="K94" s="37" t="str">
        <f t="shared" ref="K94:K104" si="361">IF(U94&gt;=0.285,"OK","NG")</f>
        <v>NG</v>
      </c>
      <c r="L94" s="95"/>
      <c r="M94" s="14"/>
      <c r="N94" s="14"/>
      <c r="O94" s="14"/>
      <c r="P94" s="14"/>
      <c r="Q94" s="14"/>
      <c r="R94" s="15"/>
      <c r="S94" s="16"/>
      <c r="T94" s="30">
        <f t="shared" ref="T94" si="362">COUNTIF(M94:S94,"●")</f>
        <v>0</v>
      </c>
      <c r="U94" s="64">
        <f t="shared" ref="U94:U104" si="363">IF(COUNTA(M94:S94)=0,-1,IF(OR(COUNTIF(M94:S94,"▲")&gt;6,AND(M93&lt;$N$8,$N$8&lt;S93)),0.285,IF(T93+T94=0,0,T94/(T94+T93))))</f>
        <v>-1</v>
      </c>
      <c r="V94" s="10" t="str">
        <f t="shared" ref="V94" si="364">TEXT(S93,"YYYY-MM")</f>
        <v>2026-05</v>
      </c>
      <c r="W94" s="56" cm="1">
        <f t="array" ref="W94">IF(V94=V93,0,SUMPRODUCT((M93:S93&gt;=$N$7)*(M93:S93 &lt;= $N$8)*(TEXT(M93:S93,"yyyy-mm")=V94)*(M94:S94 = "●")))</f>
        <v>0</v>
      </c>
      <c r="X94" s="56" cm="1">
        <f t="array" ref="X94">IF(V94=V93,0,SUMPRODUCT((M93:S93&gt;=$N$7)*(M93:S93 &lt;= $N$8)*(TEXT(M93:S93,"yyyy-mm")=V94)*(M94:S94 = "▲")))</f>
        <v>0</v>
      </c>
      <c r="Y94" s="56" cm="1">
        <f t="array" ref="Y94">IF(V94=V93,0,SUMPRODUCT((M93:S93&gt;=$N$7)*(M93:S93 &lt;= $N$8)*(TEXT(M93:S93,"yyyy-mm")=V94)*(M94:S94 = "★")))</f>
        <v>0</v>
      </c>
      <c r="Z94" s="30"/>
      <c r="AA94" s="37" t="str">
        <f t="shared" ref="AA94:AA104" si="365">IF(AK94&gt;=0.285,"OK","NG")</f>
        <v>NG</v>
      </c>
      <c r="AB94" s="95"/>
      <c r="AC94" s="14"/>
      <c r="AD94" s="14"/>
      <c r="AE94" s="14"/>
      <c r="AF94" s="14"/>
      <c r="AG94" s="14"/>
      <c r="AH94" s="15"/>
      <c r="AI94" s="16"/>
      <c r="AJ94" s="30">
        <f t="shared" ref="AJ94" si="366">COUNTIF(AC94:AI94,"●")</f>
        <v>0</v>
      </c>
      <c r="AK94" s="64">
        <f t="shared" ref="AK94:AK104" si="367">IF(COUNTA(AC94:AI94)=0,-1,IF(OR(COUNTIF(AC94:AI94,"▲")&gt;6,AND(AC93&lt;$N$8,$N$8&lt;AI93)),0.285,IF(AJ93+AJ94=0,0,AJ94/(AJ94+AJ93))))</f>
        <v>-1</v>
      </c>
      <c r="AL94" s="10" t="str">
        <f t="shared" ref="AL94" si="368">TEXT(AI93,"YYYY-MM")</f>
        <v>2026-09</v>
      </c>
      <c r="AM94" s="56" cm="1">
        <f t="array" ref="AM94">IF(AL94=AL93,0,SUMPRODUCT((AC93:AI93&gt;=$N$7)*(AC93:AI93 &lt;= $N$8)*(TEXT(AC93:AI93,"yyyy-mm")=AL94)*(AC94:AI94 = "●")))</f>
        <v>0</v>
      </c>
      <c r="AN94" s="56" cm="1">
        <f t="array" ref="AN94">IF(AL94=AL93,0,SUMPRODUCT((AC93:AI93&gt;=$N$7)*(AC93:AI93 &lt;= $N$8)*(TEXT(AC93:AI93,"yyyy-mm")=AL94)*(AC94:AI94 = "▲")))</f>
        <v>0</v>
      </c>
      <c r="AO94" s="56" cm="1">
        <f t="array" ref="AO94">IF(AL94=AL93,0,SUMPRODUCT((AC93:AI93&gt;=$N$7)*(AC93:AI93 &lt;= $N$8)*(TEXT(AC93:AI93,"yyyy-mm")=AL94)*(AC94:AI94 = "★")))</f>
        <v>0</v>
      </c>
    </row>
    <row r="95" spans="11:43">
      <c r="K95" s="37"/>
      <c r="L95" s="94">
        <v>53</v>
      </c>
      <c r="M95" s="11">
        <f>S93+1</f>
        <v>46153</v>
      </c>
      <c r="N95" s="11">
        <f t="shared" ref="N95:S95" si="369">M95+1</f>
        <v>46154</v>
      </c>
      <c r="O95" s="11">
        <f t="shared" si="369"/>
        <v>46155</v>
      </c>
      <c r="P95" s="11">
        <f t="shared" si="369"/>
        <v>46156</v>
      </c>
      <c r="Q95" s="11">
        <f t="shared" si="369"/>
        <v>46157</v>
      </c>
      <c r="R95" s="12">
        <f t="shared" si="369"/>
        <v>46158</v>
      </c>
      <c r="S95" s="13">
        <f t="shared" si="369"/>
        <v>46159</v>
      </c>
      <c r="T95" s="30">
        <f t="shared" ref="T95" si="370">COUNTIF(M96:S96,"★")</f>
        <v>0</v>
      </c>
      <c r="U95" s="30"/>
      <c r="V95" s="10" t="str">
        <f t="shared" ref="V95" si="371">TEXT(M95,"YYYY-MM")</f>
        <v>2026-05</v>
      </c>
      <c r="W95" s="56" cm="1">
        <f t="array" ref="W95">SUMPRODUCT((M95:S95&gt;=$N$7)*(M95:S95 &lt;= $N$8)*(TEXT(M95:S95,"yyyy-mm")=V95)*(M96:S96 = "●"))</f>
        <v>0</v>
      </c>
      <c r="X95" s="56" cm="1">
        <f t="array" ref="X95">SUMPRODUCT((R95:S95&gt;=$N$7)*(R95:S95 &lt;= $N$8)*(TEXT(R95:S95,"yyyy-mm")=V95)*(R96:S96 = "▲"))</f>
        <v>0</v>
      </c>
      <c r="Y95" s="56" cm="1">
        <f t="array" ref="Y95">SUMPRODUCT((M95:S95&gt;=$N$7)*(M95:S95 &lt;= $N$8)*(TEXT(M95:S95,"yyyy-mm")=V95)*(M96:S96 = "★"))</f>
        <v>0</v>
      </c>
      <c r="Z95" s="30"/>
      <c r="AA95" s="37"/>
      <c r="AB95" s="94">
        <v>74</v>
      </c>
      <c r="AC95" s="11">
        <f>AI93+1</f>
        <v>46293</v>
      </c>
      <c r="AD95" s="11">
        <f t="shared" ref="AD95:AI95" si="372">AC95+1</f>
        <v>46294</v>
      </c>
      <c r="AE95" s="11">
        <f t="shared" si="372"/>
        <v>46295</v>
      </c>
      <c r="AF95" s="11">
        <f t="shared" si="372"/>
        <v>46296</v>
      </c>
      <c r="AG95" s="11">
        <f t="shared" si="372"/>
        <v>46297</v>
      </c>
      <c r="AH95" s="12">
        <f t="shared" si="372"/>
        <v>46298</v>
      </c>
      <c r="AI95" s="13">
        <f t="shared" si="372"/>
        <v>46299</v>
      </c>
      <c r="AJ95" s="30">
        <f t="shared" ref="AJ95" si="373">COUNTIF(AC96:AI96,"★")</f>
        <v>0</v>
      </c>
      <c r="AK95" s="30"/>
      <c r="AL95" s="10" t="str">
        <f t="shared" ref="AL95" si="374">TEXT(AC95,"YYYY-MM")</f>
        <v>2026-09</v>
      </c>
      <c r="AM95" s="56" cm="1">
        <f t="array" ref="AM95">SUMPRODUCT((AC95:AI95&gt;=$N$7)*(AC95:AI95 &lt;= $N$8)*(TEXT(AC95:AI95,"yyyy-mm")=AL95)*(AC96:AI96 = "●"))</f>
        <v>0</v>
      </c>
      <c r="AN95" s="56" cm="1">
        <f t="array" ref="AN95">SUMPRODUCT((AH95:AI95&gt;=$N$7)*(AH95:AI95 &lt;= $N$8)*(TEXT(AH95:AI95,"yyyy-mm")=AL95)*(AH96:AI96 = "▲"))</f>
        <v>0</v>
      </c>
      <c r="AO95" s="56" cm="1">
        <f t="array" ref="AO95">SUMPRODUCT((AC95:AI95&gt;=$N$7)*(AC95:AI95 &lt;= $N$8)*(TEXT(AC95:AI95,"yyyy-mm")=AL95)*(AC96:AI96 = "★"))</f>
        <v>0</v>
      </c>
    </row>
    <row r="96" spans="11:43" ht="20.25" thickBot="1">
      <c r="K96" s="37" t="str">
        <f t="shared" ref="K96:K106" si="375">IF(U96&gt;=0.285,"OK","NG")</f>
        <v>NG</v>
      </c>
      <c r="L96" s="95"/>
      <c r="M96" s="14"/>
      <c r="N96" s="14"/>
      <c r="O96" s="14"/>
      <c r="P96" s="14"/>
      <c r="Q96" s="14"/>
      <c r="R96" s="15"/>
      <c r="S96" s="16"/>
      <c r="T96" s="30">
        <f t="shared" ref="T96" si="376">COUNTIF(M96:S96,"●")</f>
        <v>0</v>
      </c>
      <c r="U96" s="64">
        <f t="shared" ref="U96:U106" si="377">IF(COUNTA(M96:S96)=0,-1,IF(OR(COUNTIF(M96:S96,"▲")&gt;6,AND(M95&lt;$N$8,$N$8&lt;S95)),0.285,IF(T95+T96=0,0,T96/(T96+T95))))</f>
        <v>-1</v>
      </c>
      <c r="V96" s="10" t="str">
        <f t="shared" ref="V96" si="378">TEXT(S95,"YYYY-MM")</f>
        <v>2026-05</v>
      </c>
      <c r="W96" s="56" cm="1">
        <f t="array" ref="W96">IF(V96=V95,0,SUMPRODUCT((M95:S95&gt;=$N$7)*(M95:S95 &lt;= $N$8)*(TEXT(M95:S95,"yyyy-mm")=V96)*(M96:S96 = "●")))</f>
        <v>0</v>
      </c>
      <c r="X96" s="56" cm="1">
        <f t="array" ref="X96">IF(V96=V95,0,SUMPRODUCT((M95:S95&gt;=$N$7)*(M95:S95 &lt;= $N$8)*(TEXT(M95:S95,"yyyy-mm")=V96)*(M96:S96 = "▲")))</f>
        <v>0</v>
      </c>
      <c r="Y96" s="56" cm="1">
        <f t="array" ref="Y96">IF(V96=V95,0,SUMPRODUCT((M95:S95&gt;=$N$7)*(M95:S95 &lt;= $N$8)*(TEXT(M95:S95,"yyyy-mm")=V96)*(M96:S96 = "★")))</f>
        <v>0</v>
      </c>
      <c r="Z96" s="30"/>
      <c r="AA96" s="37" t="str">
        <f t="shared" ref="AA96:AA106" si="379">IF(AK96&gt;=0.285,"OK","NG")</f>
        <v>NG</v>
      </c>
      <c r="AB96" s="95"/>
      <c r="AC96" s="14"/>
      <c r="AD96" s="14"/>
      <c r="AE96" s="14"/>
      <c r="AF96" s="14"/>
      <c r="AG96" s="14"/>
      <c r="AH96" s="15"/>
      <c r="AI96" s="16"/>
      <c r="AJ96" s="30">
        <f t="shared" ref="AJ96" si="380">COUNTIF(AC96:AI96,"●")</f>
        <v>0</v>
      </c>
      <c r="AK96" s="64">
        <f t="shared" ref="AK96:AK106" si="381">IF(COUNTA(AC96:AI96)=0,-1,IF(OR(COUNTIF(AC96:AI96,"▲")&gt;6,AND(AC95&lt;$N$8,$N$8&lt;AI95)),0.285,IF(AJ95+AJ96=0,0,AJ96/(AJ96+AJ95))))</f>
        <v>-1</v>
      </c>
      <c r="AL96" s="10" t="str">
        <f t="shared" ref="AL96" si="382">TEXT(AI95,"YYYY-MM")</f>
        <v>2026-10</v>
      </c>
      <c r="AM96" s="56" cm="1">
        <f t="array" ref="AM96">IF(AL96=AL95,0,SUMPRODUCT((AC95:AI95&gt;=$N$7)*(AC95:AI95 &lt;= $N$8)*(TEXT(AC95:AI95,"yyyy-mm")=AL96)*(AC96:AI96 = "●")))</f>
        <v>0</v>
      </c>
      <c r="AN96" s="56" cm="1">
        <f t="array" ref="AN96">IF(AL96=AL95,0,SUMPRODUCT((AC95:AI95&gt;=$N$7)*(AC95:AI95 &lt;= $N$8)*(TEXT(AC95:AI95,"yyyy-mm")=AL96)*(AC96:AI96 = "▲")))</f>
        <v>0</v>
      </c>
      <c r="AO96" s="56" cm="1">
        <f t="array" ref="AO96">IF(AL96=AL95,0,SUMPRODUCT((AC95:AI95&gt;=$N$7)*(AC95:AI95 &lt;= $N$8)*(TEXT(AC95:AI95,"yyyy-mm")=AL96)*(AC96:AI96 = "★")))</f>
        <v>0</v>
      </c>
    </row>
    <row r="97" spans="10:43">
      <c r="T97" s="29">
        <f>IF(COUNTIF(U55:U96,"&gt;=0.285")=COUNTIF(U55:U96,"&gt;=0"),1,0)</f>
        <v>1</v>
      </c>
      <c r="U97" s="65" t="str">
        <f>IFERROR(IF(T97=1,AVERAGEIF(U55:U96,"&gt;-1"),0),"未記入")</f>
        <v>未記入</v>
      </c>
      <c r="AJ97" s="29">
        <f>IF(COUNTIF(AK55:AK96,"&gt;=0.285")=COUNTIF(AK55:AK96,"&gt;=0"),1,0)</f>
        <v>1</v>
      </c>
      <c r="AK97" s="65" t="str">
        <f>IFERROR(IF(AJ97=1,AVERAGEIF(AK55:AK96,"&gt;-1"),0),"未記入")</f>
        <v>未記入</v>
      </c>
    </row>
    <row r="99" spans="10:43" ht="22.5">
      <c r="J99" s="20" t="s">
        <v>90</v>
      </c>
      <c r="K99" s="35"/>
      <c r="M99" s="23" t="s">
        <v>93</v>
      </c>
      <c r="O99" s="19"/>
      <c r="P99" s="19"/>
      <c r="Q99" s="19"/>
      <c r="R99" s="19"/>
      <c r="S99" s="19"/>
      <c r="T99" s="27"/>
      <c r="U99" s="27"/>
      <c r="V99" s="28"/>
      <c r="Z99" s="27"/>
      <c r="AP99" s="30"/>
      <c r="AQ99" s="30"/>
    </row>
    <row r="100" spans="10:43">
      <c r="AP100" s="30"/>
      <c r="AQ100" s="30"/>
    </row>
    <row r="101" spans="10:43">
      <c r="AP101" s="30"/>
      <c r="AQ101" s="30"/>
    </row>
    <row r="102" spans="10:43" ht="20.25" thickBot="1">
      <c r="AP102" s="30"/>
      <c r="AQ102" s="30"/>
    </row>
    <row r="103" spans="10:43">
      <c r="L103" s="96" t="s">
        <v>9</v>
      </c>
      <c r="M103" s="98" t="str">
        <f>"実施状況（"&amp;YEAR(M105)&amp;"年～）"</f>
        <v>実施状況（2026年～）</v>
      </c>
      <c r="N103" s="98"/>
      <c r="O103" s="98"/>
      <c r="P103" s="98"/>
      <c r="Q103" s="98"/>
      <c r="R103" s="98"/>
      <c r="S103" s="99"/>
      <c r="V103" s="29"/>
      <c r="AB103" s="96" t="s">
        <v>9</v>
      </c>
      <c r="AC103" s="98" t="str">
        <f>"実施状況（"&amp;YEAR(AC105)&amp;"年～）"</f>
        <v>実施状況（2027年～）</v>
      </c>
      <c r="AD103" s="98"/>
      <c r="AE103" s="98"/>
      <c r="AF103" s="98"/>
      <c r="AG103" s="98"/>
      <c r="AH103" s="98"/>
      <c r="AI103" s="99"/>
      <c r="AP103" s="30"/>
      <c r="AQ103" s="30"/>
    </row>
    <row r="104" spans="10:43" ht="20.25" thickBot="1">
      <c r="K104" s="6" t="s">
        <v>29</v>
      </c>
      <c r="L104" s="97"/>
      <c r="M104" s="7" t="s">
        <v>2</v>
      </c>
      <c r="N104" s="7" t="s">
        <v>3</v>
      </c>
      <c r="O104" s="7" t="s">
        <v>4</v>
      </c>
      <c r="P104" s="7" t="s">
        <v>5</v>
      </c>
      <c r="Q104" s="7" t="s">
        <v>6</v>
      </c>
      <c r="R104" s="8" t="s">
        <v>7</v>
      </c>
      <c r="S104" s="9" t="s">
        <v>8</v>
      </c>
      <c r="T104" s="30" t="s">
        <v>9</v>
      </c>
      <c r="U104" s="29" t="s">
        <v>15</v>
      </c>
      <c r="V104" s="31" t="s">
        <v>14</v>
      </c>
      <c r="W104" s="56" t="s">
        <v>10</v>
      </c>
      <c r="X104" s="56" t="s">
        <v>11</v>
      </c>
      <c r="Y104" s="56" t="s">
        <v>62</v>
      </c>
      <c r="AA104" s="6" t="s">
        <v>29</v>
      </c>
      <c r="AB104" s="97"/>
      <c r="AC104" s="7" t="s">
        <v>2</v>
      </c>
      <c r="AD104" s="7" t="s">
        <v>3</v>
      </c>
      <c r="AE104" s="7" t="s">
        <v>4</v>
      </c>
      <c r="AF104" s="7" t="s">
        <v>5</v>
      </c>
      <c r="AG104" s="7" t="s">
        <v>6</v>
      </c>
      <c r="AH104" s="8" t="s">
        <v>7</v>
      </c>
      <c r="AI104" s="9" t="s">
        <v>8</v>
      </c>
      <c r="AJ104" s="30" t="s">
        <v>9</v>
      </c>
      <c r="AK104" s="29" t="s">
        <v>15</v>
      </c>
      <c r="AL104" s="31" t="s">
        <v>14</v>
      </c>
      <c r="AM104" s="56" t="s">
        <v>10</v>
      </c>
      <c r="AN104" s="56" t="s">
        <v>11</v>
      </c>
      <c r="AO104" s="56" t="s">
        <v>62</v>
      </c>
      <c r="AP104" s="30"/>
      <c r="AQ104" s="30"/>
    </row>
    <row r="105" spans="10:43">
      <c r="K105" s="37"/>
      <c r="L105" s="94">
        <v>75</v>
      </c>
      <c r="M105" s="11">
        <f>AI95+1</f>
        <v>46300</v>
      </c>
      <c r="N105" s="11">
        <f t="shared" ref="N105:S105" si="383">M105+1</f>
        <v>46301</v>
      </c>
      <c r="O105" s="11">
        <f t="shared" si="383"/>
        <v>46302</v>
      </c>
      <c r="P105" s="11">
        <f t="shared" si="383"/>
        <v>46303</v>
      </c>
      <c r="Q105" s="11">
        <f t="shared" si="383"/>
        <v>46304</v>
      </c>
      <c r="R105" s="21">
        <f t="shared" si="383"/>
        <v>46305</v>
      </c>
      <c r="S105" s="22">
        <f t="shared" si="383"/>
        <v>46306</v>
      </c>
      <c r="T105" s="30">
        <f t="shared" ref="T105" si="384">COUNTIF(M106:S106,"★")</f>
        <v>0</v>
      </c>
      <c r="U105" s="30"/>
      <c r="V105" s="10" t="str">
        <f>TEXT(M105,"YYYY-MM")</f>
        <v>2026-10</v>
      </c>
      <c r="W105" s="56" cm="1">
        <f t="array" ref="W105">SUMPRODUCT((M105:S105&gt;=$N$7)*(M105:S105 &lt;= $N$8)*(TEXT(M105:S105,"yyyy-mm")=V105)*(M106:S106 = "●"))</f>
        <v>0</v>
      </c>
      <c r="X105" s="56" cm="1">
        <f t="array" ref="X105">SUMPRODUCT((R105:S105&gt;=$N$7)*(R105:S105 &lt;= $N$8)*(TEXT(R105:S105,"yyyy-mm")=V105)*(R106:S106 = "▲"))</f>
        <v>0</v>
      </c>
      <c r="Y105" s="56" cm="1">
        <f t="array" ref="Y105">SUMPRODUCT((M105:S105&gt;=$N$7)*(M105:S105 &lt;= $N$8)*(TEXT(M105:S105,"yyyy-mm")=V105)*(M106:S106 = "★"))</f>
        <v>0</v>
      </c>
      <c r="Z105" s="30"/>
      <c r="AA105" s="37"/>
      <c r="AB105" s="94">
        <v>96</v>
      </c>
      <c r="AC105" s="11">
        <f>S145+1</f>
        <v>46447</v>
      </c>
      <c r="AD105" s="11">
        <f t="shared" ref="AD105:AI105" si="385">AC105+1</f>
        <v>46448</v>
      </c>
      <c r="AE105" s="11">
        <f t="shared" si="385"/>
        <v>46449</v>
      </c>
      <c r="AF105" s="11">
        <f t="shared" si="385"/>
        <v>46450</v>
      </c>
      <c r="AG105" s="11">
        <f t="shared" si="385"/>
        <v>46451</v>
      </c>
      <c r="AH105" s="21">
        <f t="shared" si="385"/>
        <v>46452</v>
      </c>
      <c r="AI105" s="22">
        <f t="shared" si="385"/>
        <v>46453</v>
      </c>
      <c r="AJ105" s="30">
        <f t="shared" ref="AJ105" si="386">COUNTIF(AC106:AI106,"★")</f>
        <v>0</v>
      </c>
      <c r="AK105" s="30"/>
      <c r="AL105" s="10" t="str">
        <f>TEXT(AC105,"YYYY-MM")</f>
        <v>2027-03</v>
      </c>
      <c r="AM105" s="56" cm="1">
        <f t="array" ref="AM105">SUMPRODUCT((AC105:AI105&gt;=$N$7)*(AC105:AI105 &lt;= $N$8)*(TEXT(AC105:AI105,"yyyy-mm")=AL105)*(AC106:AI106 = "●"))</f>
        <v>0</v>
      </c>
      <c r="AN105" s="56" cm="1">
        <f t="array" ref="AN105">SUMPRODUCT((AH105:AI105&gt;=$N$7)*(AH105:AI105 &lt;= $N$8)*(TEXT(AH105:AI105,"yyyy-mm")=AL105)*(AH106:AI106 = "▲"))</f>
        <v>0</v>
      </c>
      <c r="AO105" s="56" cm="1">
        <f t="array" ref="AO105">SUMPRODUCT((AC105:AI105&gt;=$N$7)*(AC105:AI105 &lt;= $N$8)*(TEXT(AC105:AI105,"yyyy-mm")=AL105)*(AC106:AI106 = "★"))</f>
        <v>0</v>
      </c>
      <c r="AP105" s="30"/>
      <c r="AQ105" s="30"/>
    </row>
    <row r="106" spans="10:43" ht="20.25" thickBot="1">
      <c r="K106" s="37" t="str">
        <f>IF(U106&gt;=0.285,"OK","NG")</f>
        <v>NG</v>
      </c>
      <c r="L106" s="95"/>
      <c r="M106" s="14"/>
      <c r="N106" s="14"/>
      <c r="O106" s="14"/>
      <c r="P106" s="14"/>
      <c r="Q106" s="14"/>
      <c r="R106" s="15"/>
      <c r="S106" s="16"/>
      <c r="T106" s="30">
        <f t="shared" ref="T106" si="387">COUNTIF(M106:S106,"●")</f>
        <v>0</v>
      </c>
      <c r="U106" s="64">
        <f>IF(COUNTA(M106:S106)=0,-1,IF(OR(COUNTIF(M106:S106,"▲")&gt;6,AND(M105&lt;$N$8,$N$8&lt;S105)),0.285,IF(T105+T106=0,0,T106/(T106+T105))))</f>
        <v>-1</v>
      </c>
      <c r="V106" s="10" t="str">
        <f>TEXT(S105,"YYYY-MM")</f>
        <v>2026-10</v>
      </c>
      <c r="W106" s="56" cm="1">
        <f t="array" ref="W106">IF(V106=V105,0,SUMPRODUCT((M105:S105&gt;=$N$7)*(M105:S105 &lt;= $N$8)*(TEXT(M105:S105,"yyyy-mm")=V106)*(M106:S106 = "●")))</f>
        <v>0</v>
      </c>
      <c r="X106" s="56" cm="1">
        <f t="array" ref="X106">IF(V106=V105,0,SUMPRODUCT((M105:S105&gt;=$N$7)*(M105:S105 &lt;= $N$8)*(TEXT(M105:S105,"yyyy-mm")=V106)*(M106:S106 = "▲")))</f>
        <v>0</v>
      </c>
      <c r="Y106" s="56" cm="1">
        <f t="array" ref="Y106">IF(V106=V105,0,SUMPRODUCT((M105:S105&gt;=$N$7)*(M105:S105 &lt;= $N$8)*(TEXT(M105:S105,"yyyy-mm")=V106)*(M106:S106 = "★")))</f>
        <v>0</v>
      </c>
      <c r="Z106" s="30"/>
      <c r="AA106" s="37" t="str">
        <f>IF(AK106&gt;=0.285,"OK","NG")</f>
        <v>NG</v>
      </c>
      <c r="AB106" s="95"/>
      <c r="AC106" s="14"/>
      <c r="AD106" s="14"/>
      <c r="AE106" s="14"/>
      <c r="AF106" s="14"/>
      <c r="AG106" s="14"/>
      <c r="AH106" s="15"/>
      <c r="AI106" s="16"/>
      <c r="AJ106" s="30">
        <f t="shared" ref="AJ106" si="388">COUNTIF(AC106:AI106,"●")</f>
        <v>0</v>
      </c>
      <c r="AK106" s="64">
        <f>IF(COUNTA(AC106:AI106)=0,-1,IF(OR(COUNTIF(AC106:AI106,"▲")&gt;6,AND(AC105&lt;$N$8,$N$8&lt;AI105)),0.285,IF(AJ105+AJ106=0,0,AJ106/(AJ106+AJ105))))</f>
        <v>-1</v>
      </c>
      <c r="AL106" s="10" t="str">
        <f>TEXT(AI105,"YYYY-MM")</f>
        <v>2027-03</v>
      </c>
      <c r="AM106" s="56" cm="1">
        <f t="array" ref="AM106">IF(AL106=AL105,0,SUMPRODUCT((AC105:AI105&gt;=$N$7)*(AC105:AI105 &lt;= $N$8)*(TEXT(AC105:AI105,"yyyy-mm")=AL106)*(AC106:AI106 = "●")))</f>
        <v>0</v>
      </c>
      <c r="AN106" s="56" cm="1">
        <f t="array" ref="AN106">IF(AL106=AL105,0,SUMPRODUCT((AC105:AI105&gt;=$N$7)*(AC105:AI105 &lt;= $N$8)*(TEXT(AC105:AI105,"yyyy-mm")=AL106)*(AC106:AI106 = "▲")))</f>
        <v>0</v>
      </c>
      <c r="AO106" s="56" cm="1">
        <f t="array" ref="AO106">IF(AL106=AL105,0,SUMPRODUCT((AC105:AI105&gt;=$N$7)*(AC105:AI105 &lt;= $N$8)*(TEXT(AC105:AI105,"yyyy-mm")=AL106)*(AC106:AI106 = "★")))</f>
        <v>0</v>
      </c>
      <c r="AP106" s="30"/>
      <c r="AQ106" s="30"/>
    </row>
    <row r="107" spans="10:43">
      <c r="K107" s="37"/>
      <c r="L107" s="94">
        <v>76</v>
      </c>
      <c r="M107" s="11">
        <f>S105+1</f>
        <v>46307</v>
      </c>
      <c r="N107" s="11">
        <f t="shared" ref="N107:S107" si="389">M107+1</f>
        <v>46308</v>
      </c>
      <c r="O107" s="11">
        <f t="shared" si="389"/>
        <v>46309</v>
      </c>
      <c r="P107" s="11">
        <f t="shared" si="389"/>
        <v>46310</v>
      </c>
      <c r="Q107" s="11">
        <f t="shared" si="389"/>
        <v>46311</v>
      </c>
      <c r="R107" s="12">
        <f t="shared" si="389"/>
        <v>46312</v>
      </c>
      <c r="S107" s="13">
        <f t="shared" si="389"/>
        <v>46313</v>
      </c>
      <c r="T107" s="30">
        <f t="shared" ref="T107" si="390">COUNTIF(M108:S108,"★")</f>
        <v>0</v>
      </c>
      <c r="U107" s="30"/>
      <c r="V107" s="10" t="str">
        <f>TEXT(M107,"YYYY-MM")</f>
        <v>2026-10</v>
      </c>
      <c r="W107" s="56" cm="1">
        <f t="array" ref="W107">SUMPRODUCT((M107:S107&gt;=$N$7)*(M107:S107 &lt;= $N$8)*(TEXT(M107:S107,"yyyy-mm")=V107)*(M108:S108 = "●"))</f>
        <v>0</v>
      </c>
      <c r="X107" s="56" cm="1">
        <f t="array" ref="X107">SUMPRODUCT((R107:S107&gt;=$N$7)*(R107:S107 &lt;= $N$8)*(TEXT(R107:S107,"yyyy-mm")=V107)*(R108:S108 = "▲"))</f>
        <v>0</v>
      </c>
      <c r="Y107" s="56" cm="1">
        <f t="array" ref="Y107">SUMPRODUCT((M107:S107&gt;=$N$7)*(M107:S107 &lt;= $N$8)*(TEXT(M107:S107,"yyyy-mm")=V107)*(M108:S108 = "★"))</f>
        <v>0</v>
      </c>
      <c r="Z107" s="30"/>
      <c r="AA107" s="37"/>
      <c r="AB107" s="94">
        <v>97</v>
      </c>
      <c r="AC107" s="11">
        <f>AI105+1</f>
        <v>46454</v>
      </c>
      <c r="AD107" s="11">
        <f t="shared" ref="AD107:AI107" si="391">AC107+1</f>
        <v>46455</v>
      </c>
      <c r="AE107" s="11">
        <f t="shared" si="391"/>
        <v>46456</v>
      </c>
      <c r="AF107" s="11">
        <f t="shared" si="391"/>
        <v>46457</v>
      </c>
      <c r="AG107" s="11">
        <f t="shared" si="391"/>
        <v>46458</v>
      </c>
      <c r="AH107" s="12">
        <f t="shared" si="391"/>
        <v>46459</v>
      </c>
      <c r="AI107" s="13">
        <f t="shared" si="391"/>
        <v>46460</v>
      </c>
      <c r="AJ107" s="30">
        <f t="shared" ref="AJ107" si="392">COUNTIF(AC108:AI108,"★")</f>
        <v>0</v>
      </c>
      <c r="AK107" s="30"/>
      <c r="AL107" s="10" t="str">
        <f>TEXT(AC107,"YYYY-MM")</f>
        <v>2027-03</v>
      </c>
      <c r="AM107" s="56" cm="1">
        <f t="array" ref="AM107">SUMPRODUCT((AC107:AI107&gt;=$N$7)*(AC107:AI107 &lt;= $N$8)*(TEXT(AC107:AI107,"yyyy-mm")=AL107)*(AC108:AI108 = "●"))</f>
        <v>0</v>
      </c>
      <c r="AN107" s="56" cm="1">
        <f t="array" ref="AN107">SUMPRODUCT((AH107:AI107&gt;=$N$7)*(AH107:AI107 &lt;= $N$8)*(TEXT(AH107:AI107,"yyyy-mm")=AL107)*(AH108:AI108 = "▲"))</f>
        <v>0</v>
      </c>
      <c r="AO107" s="56" cm="1">
        <f t="array" ref="AO107">SUMPRODUCT((AC107:AI107&gt;=$N$7)*(AC107:AI107 &lt;= $N$8)*(TEXT(AC107:AI107,"yyyy-mm")=AL107)*(AC108:AI108 = "★"))</f>
        <v>0</v>
      </c>
      <c r="AP107" s="30"/>
      <c r="AQ107" s="30"/>
    </row>
    <row r="108" spans="10:43" ht="20.25" thickBot="1">
      <c r="K108" s="37" t="str">
        <f t="shared" ref="K108" si="393">IF(U108&gt;=0.285,"OK","NG")</f>
        <v>NG</v>
      </c>
      <c r="L108" s="95"/>
      <c r="M108" s="14"/>
      <c r="N108" s="14"/>
      <c r="O108" s="14"/>
      <c r="P108" s="14"/>
      <c r="Q108" s="14"/>
      <c r="R108" s="15"/>
      <c r="S108" s="16"/>
      <c r="T108" s="30">
        <f t="shared" ref="T108" si="394">COUNTIF(M108:S108,"●")</f>
        <v>0</v>
      </c>
      <c r="U108" s="64">
        <f t="shared" ref="U108" si="395">IF(COUNTA(M108:S108)=0,-1,IF(OR(COUNTIF(M108:S108,"▲")&gt;6,AND(M107&lt;$N$8,$N$8&lt;S107)),0.285,IF(T107+T108=0,0,T108/(T108+T107))))</f>
        <v>-1</v>
      </c>
      <c r="V108" s="10" t="str">
        <f>TEXT(S107,"YYYY-MM")</f>
        <v>2026-10</v>
      </c>
      <c r="W108" s="56" cm="1">
        <f t="array" ref="W108">IF(V108=V107,0,SUMPRODUCT((M107:S107&gt;=$N$7)*(M107:S107 &lt;= $N$8)*(TEXT(M107:S107,"yyyy-mm")=V108)*(M108:S108 = "●")))</f>
        <v>0</v>
      </c>
      <c r="X108" s="56" cm="1">
        <f t="array" ref="X108">IF(V108=V107,0,SUMPRODUCT((M107:S107&gt;=$N$7)*(M107:S107 &lt;= $N$8)*(TEXT(M107:S107,"yyyy-mm")=V108)*(M108:S108 = "▲")))</f>
        <v>0</v>
      </c>
      <c r="Y108" s="56" cm="1">
        <f t="array" ref="Y108">IF(V108=V107,0,SUMPRODUCT((M107:S107&gt;=$N$7)*(M107:S107 &lt;= $N$8)*(TEXT(M107:S107,"yyyy-mm")=V108)*(M108:S108 = "★")))</f>
        <v>0</v>
      </c>
      <c r="Z108" s="30"/>
      <c r="AA108" s="37" t="str">
        <f t="shared" ref="AA108" si="396">IF(AK108&gt;=0.285,"OK","NG")</f>
        <v>NG</v>
      </c>
      <c r="AB108" s="95"/>
      <c r="AC108" s="14"/>
      <c r="AD108" s="14"/>
      <c r="AE108" s="14"/>
      <c r="AF108" s="14"/>
      <c r="AG108" s="14"/>
      <c r="AH108" s="15"/>
      <c r="AI108" s="16"/>
      <c r="AJ108" s="30">
        <f t="shared" ref="AJ108" si="397">COUNTIF(AC108:AI108,"●")</f>
        <v>0</v>
      </c>
      <c r="AK108" s="64">
        <f t="shared" ref="AK108" si="398">IF(COUNTA(AC108:AI108)=0,-1,IF(OR(COUNTIF(AC108:AI108,"▲")&gt;6,AND(AC107&lt;$N$8,$N$8&lt;AI107)),0.285,IF(AJ107+AJ108=0,0,AJ108/(AJ108+AJ107))))</f>
        <v>-1</v>
      </c>
      <c r="AL108" s="10" t="str">
        <f>TEXT(AI107,"YYYY-MM")</f>
        <v>2027-03</v>
      </c>
      <c r="AM108" s="56" cm="1">
        <f t="array" ref="AM108">IF(AL108=AL107,0,SUMPRODUCT((AC107:AI107&gt;=$N$7)*(AC107:AI107 &lt;= $N$8)*(TEXT(AC107:AI107,"yyyy-mm")=AL108)*(AC108:AI108 = "●")))</f>
        <v>0</v>
      </c>
      <c r="AN108" s="56" cm="1">
        <f t="array" ref="AN108">IF(AL108=AL107,0,SUMPRODUCT((AC107:AI107&gt;=$N$7)*(AC107:AI107 &lt;= $N$8)*(TEXT(AC107:AI107,"yyyy-mm")=AL108)*(AC108:AI108 = "▲")))</f>
        <v>0</v>
      </c>
      <c r="AO108" s="56" cm="1">
        <f t="array" ref="AO108">IF(AL108=AL107,0,SUMPRODUCT((AC107:AI107&gt;=$N$7)*(AC107:AI107 &lt;= $N$8)*(TEXT(AC107:AI107,"yyyy-mm")=AL108)*(AC108:AI108 = "★")))</f>
        <v>0</v>
      </c>
      <c r="AP108" s="30"/>
      <c r="AQ108" s="30"/>
    </row>
    <row r="109" spans="10:43">
      <c r="K109" s="37"/>
      <c r="L109" s="94">
        <v>77</v>
      </c>
      <c r="M109" s="11">
        <f>S107+1</f>
        <v>46314</v>
      </c>
      <c r="N109" s="11">
        <f t="shared" ref="N109:S109" si="399">M109+1</f>
        <v>46315</v>
      </c>
      <c r="O109" s="11">
        <f t="shared" si="399"/>
        <v>46316</v>
      </c>
      <c r="P109" s="11">
        <f t="shared" si="399"/>
        <v>46317</v>
      </c>
      <c r="Q109" s="11">
        <f t="shared" si="399"/>
        <v>46318</v>
      </c>
      <c r="R109" s="12">
        <f t="shared" si="399"/>
        <v>46319</v>
      </c>
      <c r="S109" s="13">
        <f t="shared" si="399"/>
        <v>46320</v>
      </c>
      <c r="T109" s="30">
        <f t="shared" ref="T109" si="400">COUNTIF(M110:S110,"★")</f>
        <v>0</v>
      </c>
      <c r="U109" s="30"/>
      <c r="V109" s="10" t="str">
        <f>TEXT(M109,"YYYY-MM")</f>
        <v>2026-10</v>
      </c>
      <c r="W109" s="56" cm="1">
        <f t="array" ref="W109">SUMPRODUCT((M109:S109&gt;=$N$7)*(M109:S109 &lt;= $N$8)*(TEXT(M109:S109,"yyyy-mm")=V109)*(M110:S110 = "●"))</f>
        <v>0</v>
      </c>
      <c r="X109" s="56" cm="1">
        <f t="array" ref="X109">SUMPRODUCT((R109:S109&gt;=$N$7)*(R109:S109 &lt;= $N$8)*(TEXT(R109:S109,"yyyy-mm")=V109)*(R110:S110 = "▲"))</f>
        <v>0</v>
      </c>
      <c r="Y109" s="56" cm="1">
        <f t="array" ref="Y109">SUMPRODUCT((M109:S109&gt;=$N$7)*(M109:S109 &lt;= $N$8)*(TEXT(M109:S109,"yyyy-mm")=V109)*(M110:S110 = "★"))</f>
        <v>0</v>
      </c>
      <c r="Z109" s="30"/>
      <c r="AA109" s="37"/>
      <c r="AB109" s="94">
        <v>98</v>
      </c>
      <c r="AC109" s="11">
        <f>AI107+1</f>
        <v>46461</v>
      </c>
      <c r="AD109" s="11">
        <f t="shared" ref="AD109:AI109" si="401">AC109+1</f>
        <v>46462</v>
      </c>
      <c r="AE109" s="11">
        <f t="shared" si="401"/>
        <v>46463</v>
      </c>
      <c r="AF109" s="11">
        <f t="shared" si="401"/>
        <v>46464</v>
      </c>
      <c r="AG109" s="11">
        <f t="shared" si="401"/>
        <v>46465</v>
      </c>
      <c r="AH109" s="12">
        <f t="shared" si="401"/>
        <v>46466</v>
      </c>
      <c r="AI109" s="13">
        <f t="shared" si="401"/>
        <v>46467</v>
      </c>
      <c r="AJ109" s="30">
        <f t="shared" ref="AJ109" si="402">COUNTIF(AC110:AI110,"★")</f>
        <v>0</v>
      </c>
      <c r="AK109" s="30"/>
      <c r="AL109" s="10" t="str">
        <f>TEXT(AC109,"YYYY-MM")</f>
        <v>2027-03</v>
      </c>
      <c r="AM109" s="56" cm="1">
        <f t="array" ref="AM109">SUMPRODUCT((AC109:AI109&gt;=$N$7)*(AC109:AI109 &lt;= $N$8)*(TEXT(AC109:AI109,"yyyy-mm")=AL109)*(AC110:AI110 = "●"))</f>
        <v>0</v>
      </c>
      <c r="AN109" s="56" cm="1">
        <f t="array" ref="AN109">SUMPRODUCT((AH109:AI109&gt;=$N$7)*(AH109:AI109 &lt;= $N$8)*(TEXT(AH109:AI109,"yyyy-mm")=AL109)*(AH110:AI110 = "▲"))</f>
        <v>0</v>
      </c>
      <c r="AO109" s="56" cm="1">
        <f t="array" ref="AO109">SUMPRODUCT((AC109:AI109&gt;=$N$7)*(AC109:AI109 &lt;= $N$8)*(TEXT(AC109:AI109,"yyyy-mm")=AL109)*(AC110:AI110 = "★"))</f>
        <v>0</v>
      </c>
      <c r="AP109" s="30"/>
      <c r="AQ109" s="30"/>
    </row>
    <row r="110" spans="10:43" ht="20.25" thickBot="1">
      <c r="K110" s="37" t="str">
        <f t="shared" ref="K110" si="403">IF(U110&gt;=0.285,"OK","NG")</f>
        <v>NG</v>
      </c>
      <c r="L110" s="95"/>
      <c r="M110" s="14"/>
      <c r="N110" s="14"/>
      <c r="O110" s="14"/>
      <c r="P110" s="14"/>
      <c r="Q110" s="14"/>
      <c r="R110" s="15"/>
      <c r="S110" s="16"/>
      <c r="T110" s="30">
        <f t="shared" ref="T110" si="404">COUNTIF(M110:S110,"●")</f>
        <v>0</v>
      </c>
      <c r="U110" s="64">
        <f t="shared" ref="U110" si="405">IF(COUNTA(M110:S110)=0,-1,IF(OR(COUNTIF(M110:S110,"▲")&gt;6,AND(M109&lt;$N$8,$N$8&lt;S109)),0.285,IF(T109+T110=0,0,T110/(T110+T109))))</f>
        <v>-1</v>
      </c>
      <c r="V110" s="10" t="str">
        <f>TEXT(S109,"YYYY-MM")</f>
        <v>2026-10</v>
      </c>
      <c r="W110" s="56" cm="1">
        <f t="array" ref="W110">IF(V110=V109,0,SUMPRODUCT((M109:S109&gt;=$N$7)*(M109:S109 &lt;= $N$8)*(TEXT(M109:S109,"yyyy-mm")=V110)*(M110:S110 = "●")))</f>
        <v>0</v>
      </c>
      <c r="X110" s="56" cm="1">
        <f t="array" ref="X110">IF(V110=V109,0,SUMPRODUCT((M109:S109&gt;=$N$7)*(M109:S109 &lt;= $N$8)*(TEXT(M109:S109,"yyyy-mm")=V110)*(M110:S110 = "▲")))</f>
        <v>0</v>
      </c>
      <c r="Y110" s="56" cm="1">
        <f t="array" ref="Y110">IF(V110=V109,0,SUMPRODUCT((M109:S109&gt;=$N$7)*(M109:S109 &lt;= $N$8)*(TEXT(M109:S109,"yyyy-mm")=V110)*(M110:S110 = "★")))</f>
        <v>0</v>
      </c>
      <c r="Z110" s="30"/>
      <c r="AA110" s="37" t="str">
        <f t="shared" ref="AA110" si="406">IF(AK110&gt;=0.285,"OK","NG")</f>
        <v>NG</v>
      </c>
      <c r="AB110" s="95"/>
      <c r="AC110" s="14"/>
      <c r="AD110" s="14"/>
      <c r="AE110" s="14"/>
      <c r="AF110" s="14"/>
      <c r="AG110" s="14"/>
      <c r="AH110" s="15"/>
      <c r="AI110" s="16"/>
      <c r="AJ110" s="30">
        <f t="shared" ref="AJ110" si="407">COUNTIF(AC110:AI110,"●")</f>
        <v>0</v>
      </c>
      <c r="AK110" s="64">
        <f t="shared" ref="AK110" si="408">IF(COUNTA(AC110:AI110)=0,-1,IF(OR(COUNTIF(AC110:AI110,"▲")&gt;6,AND(AC109&lt;$N$8,$N$8&lt;AI109)),0.285,IF(AJ109+AJ110=0,0,AJ110/(AJ110+AJ109))))</f>
        <v>-1</v>
      </c>
      <c r="AL110" s="10" t="str">
        <f>TEXT(AI109,"YYYY-MM")</f>
        <v>2027-03</v>
      </c>
      <c r="AM110" s="56" cm="1">
        <f t="array" ref="AM110">IF(AL110=AL109,0,SUMPRODUCT((AC109:AI109&gt;=$N$7)*(AC109:AI109 &lt;= $N$8)*(TEXT(AC109:AI109,"yyyy-mm")=AL110)*(AC110:AI110 = "●")))</f>
        <v>0</v>
      </c>
      <c r="AN110" s="56" cm="1">
        <f t="array" ref="AN110">IF(AL110=AL109,0,SUMPRODUCT((AC109:AI109&gt;=$N$7)*(AC109:AI109 &lt;= $N$8)*(TEXT(AC109:AI109,"yyyy-mm")=AL110)*(AC110:AI110 = "▲")))</f>
        <v>0</v>
      </c>
      <c r="AO110" s="56" cm="1">
        <f t="array" ref="AO110">IF(AL110=AL109,0,SUMPRODUCT((AC109:AI109&gt;=$N$7)*(AC109:AI109 &lt;= $N$8)*(TEXT(AC109:AI109,"yyyy-mm")=AL110)*(AC110:AI110 = "★")))</f>
        <v>0</v>
      </c>
      <c r="AP110" s="30"/>
      <c r="AQ110" s="30"/>
    </row>
    <row r="111" spans="10:43">
      <c r="K111" s="37"/>
      <c r="L111" s="94">
        <v>78</v>
      </c>
      <c r="M111" s="11">
        <f>S109+1</f>
        <v>46321</v>
      </c>
      <c r="N111" s="11">
        <f t="shared" ref="N111:S111" si="409">M111+1</f>
        <v>46322</v>
      </c>
      <c r="O111" s="11">
        <f t="shared" si="409"/>
        <v>46323</v>
      </c>
      <c r="P111" s="11">
        <f t="shared" si="409"/>
        <v>46324</v>
      </c>
      <c r="Q111" s="11">
        <f t="shared" si="409"/>
        <v>46325</v>
      </c>
      <c r="R111" s="12">
        <f t="shared" si="409"/>
        <v>46326</v>
      </c>
      <c r="S111" s="13">
        <f t="shared" si="409"/>
        <v>46327</v>
      </c>
      <c r="T111" s="30">
        <f t="shared" ref="T111" si="410">COUNTIF(M112:S112,"★")</f>
        <v>0</v>
      </c>
      <c r="U111" s="30"/>
      <c r="V111" s="10" t="str">
        <f>TEXT(M111,"YYYY-MM")</f>
        <v>2026-10</v>
      </c>
      <c r="W111" s="56" cm="1">
        <f t="array" ref="W111">SUMPRODUCT((M111:S111&gt;=$N$7)*(M111:S111 &lt;= $N$8)*(TEXT(M111:S111,"yyyy-mm")=V111)*(M112:S112 = "●"))</f>
        <v>0</v>
      </c>
      <c r="X111" s="56" cm="1">
        <f t="array" ref="X111">SUMPRODUCT((R111:S111&gt;=$N$7)*(R111:S111 &lt;= $N$8)*(TEXT(R111:S111,"yyyy-mm")=V111)*(R112:S112 = "▲"))</f>
        <v>0</v>
      </c>
      <c r="Y111" s="56" cm="1">
        <f t="array" ref="Y111">SUMPRODUCT((M111:S111&gt;=$N$7)*(M111:S111 &lt;= $N$8)*(TEXT(M111:S111,"yyyy-mm")=V111)*(M112:S112 = "★"))</f>
        <v>0</v>
      </c>
      <c r="Z111" s="30"/>
      <c r="AA111" s="37"/>
      <c r="AB111" s="94">
        <v>99</v>
      </c>
      <c r="AC111" s="11">
        <f>AI109+1</f>
        <v>46468</v>
      </c>
      <c r="AD111" s="11">
        <f t="shared" ref="AD111:AI111" si="411">AC111+1</f>
        <v>46469</v>
      </c>
      <c r="AE111" s="11">
        <f t="shared" si="411"/>
        <v>46470</v>
      </c>
      <c r="AF111" s="11">
        <f t="shared" si="411"/>
        <v>46471</v>
      </c>
      <c r="AG111" s="11">
        <f t="shared" si="411"/>
        <v>46472</v>
      </c>
      <c r="AH111" s="12">
        <f t="shared" si="411"/>
        <v>46473</v>
      </c>
      <c r="AI111" s="13">
        <f t="shared" si="411"/>
        <v>46474</v>
      </c>
      <c r="AJ111" s="30">
        <f t="shared" ref="AJ111" si="412">COUNTIF(AC112:AI112,"★")</f>
        <v>0</v>
      </c>
      <c r="AK111" s="30"/>
      <c r="AL111" s="10" t="str">
        <f>TEXT(AC111,"YYYY-MM")</f>
        <v>2027-03</v>
      </c>
      <c r="AM111" s="56" cm="1">
        <f t="array" ref="AM111">SUMPRODUCT((AC111:AI111&gt;=$N$7)*(AC111:AI111 &lt;= $N$8)*(TEXT(AC111:AI111,"yyyy-mm")=AL111)*(AC112:AI112 = "●"))</f>
        <v>0</v>
      </c>
      <c r="AN111" s="56" cm="1">
        <f t="array" ref="AN111">SUMPRODUCT((AH111:AI111&gt;=$N$7)*(AH111:AI111 &lt;= $N$8)*(TEXT(AH111:AI111,"yyyy-mm")=AL111)*(AH112:AI112 = "▲"))</f>
        <v>0</v>
      </c>
      <c r="AO111" s="56" cm="1">
        <f t="array" ref="AO111">SUMPRODUCT((AC111:AI111&gt;=$N$7)*(AC111:AI111 &lt;= $N$8)*(TEXT(AC111:AI111,"yyyy-mm")=AL111)*(AC112:AI112 = "★"))</f>
        <v>0</v>
      </c>
      <c r="AP111" s="30"/>
      <c r="AQ111" s="30"/>
    </row>
    <row r="112" spans="10:43" ht="20.25" thickBot="1">
      <c r="K112" s="37" t="str">
        <f t="shared" ref="K112" si="413">IF(U112&gt;=0.285,"OK","NG")</f>
        <v>NG</v>
      </c>
      <c r="L112" s="95"/>
      <c r="M112" s="14"/>
      <c r="N112" s="14"/>
      <c r="O112" s="14"/>
      <c r="P112" s="14"/>
      <c r="Q112" s="14"/>
      <c r="R112" s="15"/>
      <c r="S112" s="16"/>
      <c r="T112" s="30">
        <f t="shared" ref="T112" si="414">COUNTIF(M112:S112,"●")</f>
        <v>0</v>
      </c>
      <c r="U112" s="64">
        <f t="shared" ref="U112" si="415">IF(COUNTA(M112:S112)=0,-1,IF(OR(COUNTIF(M112:S112,"▲")&gt;6,AND(M111&lt;$N$8,$N$8&lt;S111)),0.285,IF(T111+T112=0,0,T112/(T112+T111))))</f>
        <v>-1</v>
      </c>
      <c r="V112" s="10" t="str">
        <f>TEXT(S111,"YYYY-MM")</f>
        <v>2026-11</v>
      </c>
      <c r="W112" s="56" cm="1">
        <f t="array" ref="W112">IF(V112=V111,0,SUMPRODUCT((M111:S111&gt;=$N$7)*(M111:S111 &lt;= $N$8)*(TEXT(M111:S111,"yyyy-mm")=V112)*(M112:S112 = "●")))</f>
        <v>0</v>
      </c>
      <c r="X112" s="56" cm="1">
        <f t="array" ref="X112">IF(V112=V111,0,SUMPRODUCT((M111:S111&gt;=$N$7)*(M111:S111 &lt;= $N$8)*(TEXT(M111:S111,"yyyy-mm")=V112)*(M112:S112 = "▲")))</f>
        <v>0</v>
      </c>
      <c r="Y112" s="56" cm="1">
        <f t="array" ref="Y112">IF(V112=V111,0,SUMPRODUCT((M111:S111&gt;=$N$7)*(M111:S111 &lt;= $N$8)*(TEXT(M111:S111,"yyyy-mm")=V112)*(M112:S112 = "★")))</f>
        <v>0</v>
      </c>
      <c r="Z112" s="30"/>
      <c r="AA112" s="37" t="str">
        <f t="shared" ref="AA112" si="416">IF(AK112&gt;=0.285,"OK","NG")</f>
        <v>NG</v>
      </c>
      <c r="AB112" s="95"/>
      <c r="AC112" s="14"/>
      <c r="AD112" s="14"/>
      <c r="AE112" s="14"/>
      <c r="AF112" s="14"/>
      <c r="AG112" s="14"/>
      <c r="AH112" s="15"/>
      <c r="AI112" s="16"/>
      <c r="AJ112" s="30">
        <f t="shared" ref="AJ112" si="417">COUNTIF(AC112:AI112,"●")</f>
        <v>0</v>
      </c>
      <c r="AK112" s="64">
        <f t="shared" ref="AK112" si="418">IF(COUNTA(AC112:AI112)=0,-1,IF(OR(COUNTIF(AC112:AI112,"▲")&gt;6,AND(AC111&lt;$N$8,$N$8&lt;AI111)),0.285,IF(AJ111+AJ112=0,0,AJ112/(AJ112+AJ111))))</f>
        <v>-1</v>
      </c>
      <c r="AL112" s="10" t="str">
        <f>TEXT(AI111,"YYYY-MM")</f>
        <v>2027-03</v>
      </c>
      <c r="AM112" s="56" cm="1">
        <f t="array" ref="AM112">IF(AL112=AL111,0,SUMPRODUCT((AC111:AI111&gt;=$N$7)*(AC111:AI111 &lt;= $N$8)*(TEXT(AC111:AI111,"yyyy-mm")=AL112)*(AC112:AI112 = "●")))</f>
        <v>0</v>
      </c>
      <c r="AN112" s="56" cm="1">
        <f t="array" ref="AN112">IF(AL112=AL111,0,SUMPRODUCT((AC111:AI111&gt;=$N$7)*(AC111:AI111 &lt;= $N$8)*(TEXT(AC111:AI111,"yyyy-mm")=AL112)*(AC112:AI112 = "▲")))</f>
        <v>0</v>
      </c>
      <c r="AO112" s="56" cm="1">
        <f t="array" ref="AO112">IF(AL112=AL111,0,SUMPRODUCT((AC111:AI111&gt;=$N$7)*(AC111:AI111 &lt;= $N$8)*(TEXT(AC111:AI111,"yyyy-mm")=AL112)*(AC112:AI112 = "★")))</f>
        <v>0</v>
      </c>
      <c r="AP112" s="30"/>
      <c r="AQ112" s="30"/>
    </row>
    <row r="113" spans="11:43">
      <c r="K113" s="37"/>
      <c r="L113" s="94">
        <v>79</v>
      </c>
      <c r="M113" s="11">
        <f>S111+1</f>
        <v>46328</v>
      </c>
      <c r="N113" s="11">
        <f t="shared" ref="N113:S113" si="419">M113+1</f>
        <v>46329</v>
      </c>
      <c r="O113" s="11">
        <f t="shared" si="419"/>
        <v>46330</v>
      </c>
      <c r="P113" s="11">
        <f t="shared" si="419"/>
        <v>46331</v>
      </c>
      <c r="Q113" s="11">
        <f t="shared" si="419"/>
        <v>46332</v>
      </c>
      <c r="R113" s="12">
        <f t="shared" si="419"/>
        <v>46333</v>
      </c>
      <c r="S113" s="13">
        <f t="shared" si="419"/>
        <v>46334</v>
      </c>
      <c r="T113" s="30">
        <f t="shared" ref="T113" si="420">COUNTIF(M114:S114,"★")</f>
        <v>0</v>
      </c>
      <c r="U113" s="30"/>
      <c r="V113" s="10" t="str">
        <f>TEXT(M113,"YYYY-MM")</f>
        <v>2026-11</v>
      </c>
      <c r="W113" s="56" cm="1">
        <f t="array" ref="W113">SUMPRODUCT((M113:S113&gt;=$N$7)*(M113:S113 &lt;= $N$8)*(TEXT(M113:S113,"yyyy-mm")=V113)*(M114:S114 = "●"))</f>
        <v>0</v>
      </c>
      <c r="X113" s="56" cm="1">
        <f t="array" ref="X113">SUMPRODUCT((R113:S113&gt;=$N$7)*(R113:S113 &lt;= $N$8)*(TEXT(R113:S113,"yyyy-mm")=V113)*(R114:S114 = "▲"))</f>
        <v>0</v>
      </c>
      <c r="Y113" s="56" cm="1">
        <f t="array" ref="Y113">SUMPRODUCT((M113:S113&gt;=$N$7)*(M113:S113 &lt;= $N$8)*(TEXT(M113:S113,"yyyy-mm")=V113)*(M114:S114 = "★"))</f>
        <v>0</v>
      </c>
      <c r="Z113" s="30"/>
      <c r="AA113" s="37"/>
      <c r="AB113" s="94">
        <v>100</v>
      </c>
      <c r="AC113" s="11">
        <f>AI111+1</f>
        <v>46475</v>
      </c>
      <c r="AD113" s="11">
        <f t="shared" ref="AD113:AI113" si="421">AC113+1</f>
        <v>46476</v>
      </c>
      <c r="AE113" s="11">
        <f t="shared" si="421"/>
        <v>46477</v>
      </c>
      <c r="AF113" s="11">
        <f t="shared" si="421"/>
        <v>46478</v>
      </c>
      <c r="AG113" s="11">
        <f t="shared" si="421"/>
        <v>46479</v>
      </c>
      <c r="AH113" s="12">
        <f t="shared" si="421"/>
        <v>46480</v>
      </c>
      <c r="AI113" s="13">
        <f t="shared" si="421"/>
        <v>46481</v>
      </c>
      <c r="AJ113" s="30">
        <f t="shared" ref="AJ113" si="422">COUNTIF(AC114:AI114,"★")</f>
        <v>0</v>
      </c>
      <c r="AK113" s="30"/>
      <c r="AL113" s="10" t="str">
        <f>TEXT(AC113,"YYYY-MM")</f>
        <v>2027-03</v>
      </c>
      <c r="AM113" s="56" cm="1">
        <f t="array" ref="AM113">SUMPRODUCT((AC113:AI113&gt;=$N$7)*(AC113:AI113 &lt;= $N$8)*(TEXT(AC113:AI113,"yyyy-mm")=AL113)*(AC114:AI114 = "●"))</f>
        <v>0</v>
      </c>
      <c r="AN113" s="56" cm="1">
        <f t="array" ref="AN113">SUMPRODUCT((AH113:AI113&gt;=$N$7)*(AH113:AI113 &lt;= $N$8)*(TEXT(AH113:AI113,"yyyy-mm")=AL113)*(AH114:AI114 = "▲"))</f>
        <v>0</v>
      </c>
      <c r="AO113" s="56" cm="1">
        <f t="array" ref="AO113">SUMPRODUCT((AC113:AI113&gt;=$N$7)*(AC113:AI113 &lt;= $N$8)*(TEXT(AC113:AI113,"yyyy-mm")=AL113)*(AC114:AI114 = "★"))</f>
        <v>0</v>
      </c>
      <c r="AP113" s="30"/>
      <c r="AQ113" s="30"/>
    </row>
    <row r="114" spans="11:43" ht="20.25" thickBot="1">
      <c r="K114" s="37" t="str">
        <f t="shared" ref="K114" si="423">IF(U114&gt;=0.285,"OK","NG")</f>
        <v>NG</v>
      </c>
      <c r="L114" s="95"/>
      <c r="M114" s="14"/>
      <c r="N114" s="14"/>
      <c r="O114" s="14"/>
      <c r="P114" s="14"/>
      <c r="Q114" s="14"/>
      <c r="R114" s="15"/>
      <c r="S114" s="16"/>
      <c r="T114" s="30">
        <f t="shared" ref="T114" si="424">COUNTIF(M114:S114,"●")</f>
        <v>0</v>
      </c>
      <c r="U114" s="64">
        <f t="shared" ref="U114" si="425">IF(COUNTA(M114:S114)=0,-1,IF(OR(COUNTIF(M114:S114,"▲")&gt;6,AND(M113&lt;$N$8,$N$8&lt;S113)),0.285,IF(T113+T114=0,0,T114/(T114+T113))))</f>
        <v>-1</v>
      </c>
      <c r="V114" s="10" t="str">
        <f>TEXT(S113,"YYYY-MM")</f>
        <v>2026-11</v>
      </c>
      <c r="W114" s="56" cm="1">
        <f t="array" ref="W114">IF(V114=V113,0,SUMPRODUCT((M113:S113&gt;=$N$7)*(M113:S113 &lt;= $N$8)*(TEXT(M113:S113,"yyyy-mm")=V114)*(M114:S114 = "●")))</f>
        <v>0</v>
      </c>
      <c r="X114" s="56" cm="1">
        <f t="array" ref="X114">IF(V114=V113,0,SUMPRODUCT((M113:S113&gt;=$N$7)*(M113:S113 &lt;= $N$8)*(TEXT(M113:S113,"yyyy-mm")=V114)*(M114:S114 = "▲")))</f>
        <v>0</v>
      </c>
      <c r="Y114" s="56" cm="1">
        <f t="array" ref="Y114">IF(V114=V113,0,SUMPRODUCT((M113:S113&gt;=$N$7)*(M113:S113 &lt;= $N$8)*(TEXT(M113:S113,"yyyy-mm")=V114)*(M114:S114 = "★")))</f>
        <v>0</v>
      </c>
      <c r="Z114" s="30"/>
      <c r="AA114" s="37" t="str">
        <f t="shared" ref="AA114" si="426">IF(AK114&gt;=0.285,"OK","NG")</f>
        <v>NG</v>
      </c>
      <c r="AB114" s="95"/>
      <c r="AC114" s="14"/>
      <c r="AD114" s="14"/>
      <c r="AE114" s="14"/>
      <c r="AF114" s="14"/>
      <c r="AG114" s="14"/>
      <c r="AH114" s="15"/>
      <c r="AI114" s="16"/>
      <c r="AJ114" s="30">
        <f t="shared" ref="AJ114" si="427">COUNTIF(AC114:AI114,"●")</f>
        <v>0</v>
      </c>
      <c r="AK114" s="64">
        <f t="shared" ref="AK114" si="428">IF(COUNTA(AC114:AI114)=0,-1,IF(OR(COUNTIF(AC114:AI114,"▲")&gt;6,AND(AC113&lt;$N$8,$N$8&lt;AI113)),0.285,IF(AJ113+AJ114=0,0,AJ114/(AJ114+AJ113))))</f>
        <v>-1</v>
      </c>
      <c r="AL114" s="10" t="str">
        <f>TEXT(AI113,"YYYY-MM")</f>
        <v>2027-04</v>
      </c>
      <c r="AM114" s="56" cm="1">
        <f t="array" ref="AM114">IF(AL114=AL113,0,SUMPRODUCT((AC113:AI113&gt;=$N$7)*(AC113:AI113 &lt;= $N$8)*(TEXT(AC113:AI113,"yyyy-mm")=AL114)*(AC114:AI114 = "●")))</f>
        <v>0</v>
      </c>
      <c r="AN114" s="56" cm="1">
        <f t="array" ref="AN114">IF(AL114=AL113,0,SUMPRODUCT((AC113:AI113&gt;=$N$7)*(AC113:AI113 &lt;= $N$8)*(TEXT(AC113:AI113,"yyyy-mm")=AL114)*(AC114:AI114 = "▲")))</f>
        <v>0</v>
      </c>
      <c r="AO114" s="56" cm="1">
        <f t="array" ref="AO114">IF(AL114=AL113,0,SUMPRODUCT((AC113:AI113&gt;=$N$7)*(AC113:AI113 &lt;= $N$8)*(TEXT(AC113:AI113,"yyyy-mm")=AL114)*(AC114:AI114 = "★")))</f>
        <v>0</v>
      </c>
      <c r="AP114" s="30"/>
      <c r="AQ114" s="30"/>
    </row>
    <row r="115" spans="11:43">
      <c r="K115" s="37"/>
      <c r="L115" s="94">
        <v>80</v>
      </c>
      <c r="M115" s="11">
        <f>S113+1</f>
        <v>46335</v>
      </c>
      <c r="N115" s="11">
        <f t="shared" ref="N115:S115" si="429">M115+1</f>
        <v>46336</v>
      </c>
      <c r="O115" s="11">
        <f t="shared" si="429"/>
        <v>46337</v>
      </c>
      <c r="P115" s="11">
        <f t="shared" si="429"/>
        <v>46338</v>
      </c>
      <c r="Q115" s="11">
        <f t="shared" si="429"/>
        <v>46339</v>
      </c>
      <c r="R115" s="12">
        <f t="shared" si="429"/>
        <v>46340</v>
      </c>
      <c r="S115" s="13">
        <f t="shared" si="429"/>
        <v>46341</v>
      </c>
      <c r="T115" s="30">
        <f t="shared" ref="T115" si="430">COUNTIF(M116:S116,"★")</f>
        <v>0</v>
      </c>
      <c r="U115" s="30"/>
      <c r="V115" s="10" t="str">
        <f>TEXT(M115,"YYYY-MM")</f>
        <v>2026-11</v>
      </c>
      <c r="W115" s="56" cm="1">
        <f t="array" ref="W115">SUMPRODUCT((M115:S115&gt;=$N$7)*(M115:S115 &lt;= $N$8)*(TEXT(M115:S115,"yyyy-mm")=V115)*(M116:S116 = "●"))</f>
        <v>0</v>
      </c>
      <c r="X115" s="56" cm="1">
        <f t="array" ref="X115">SUMPRODUCT((R115:S115&gt;=$N$7)*(R115:S115 &lt;= $N$8)*(TEXT(R115:S115,"yyyy-mm")=V115)*(R116:S116 = "▲"))</f>
        <v>0</v>
      </c>
      <c r="Y115" s="56" cm="1">
        <f t="array" ref="Y115">SUMPRODUCT((M115:S115&gt;=$N$7)*(M115:S115 &lt;= $N$8)*(TEXT(M115:S115,"yyyy-mm")=V115)*(M116:S116 = "★"))</f>
        <v>0</v>
      </c>
      <c r="Z115" s="30"/>
      <c r="AA115" s="37"/>
      <c r="AB115" s="94">
        <v>101</v>
      </c>
      <c r="AC115" s="11">
        <f>AI113+1</f>
        <v>46482</v>
      </c>
      <c r="AD115" s="11">
        <f t="shared" ref="AD115:AI115" si="431">AC115+1</f>
        <v>46483</v>
      </c>
      <c r="AE115" s="11">
        <f t="shared" si="431"/>
        <v>46484</v>
      </c>
      <c r="AF115" s="11">
        <f t="shared" si="431"/>
        <v>46485</v>
      </c>
      <c r="AG115" s="11">
        <f t="shared" si="431"/>
        <v>46486</v>
      </c>
      <c r="AH115" s="12">
        <f t="shared" si="431"/>
        <v>46487</v>
      </c>
      <c r="AI115" s="13">
        <f t="shared" si="431"/>
        <v>46488</v>
      </c>
      <c r="AJ115" s="30">
        <f t="shared" ref="AJ115" si="432">COUNTIF(AC116:AI116,"★")</f>
        <v>0</v>
      </c>
      <c r="AK115" s="30"/>
      <c r="AL115" s="10" t="str">
        <f>TEXT(AC115,"YYYY-MM")</f>
        <v>2027-04</v>
      </c>
      <c r="AM115" s="56" cm="1">
        <f t="array" ref="AM115">SUMPRODUCT((AC115:AI115&gt;=$N$7)*(AC115:AI115 &lt;= $N$8)*(TEXT(AC115:AI115,"yyyy-mm")=AL115)*(AC116:AI116 = "●"))</f>
        <v>0</v>
      </c>
      <c r="AN115" s="56" cm="1">
        <f t="array" ref="AN115">SUMPRODUCT((AH115:AI115&gt;=$N$7)*(AH115:AI115 &lt;= $N$8)*(TEXT(AH115:AI115,"yyyy-mm")=AL115)*(AH116:AI116 = "▲"))</f>
        <v>0</v>
      </c>
      <c r="AO115" s="56" cm="1">
        <f t="array" ref="AO115">SUMPRODUCT((AC115:AI115&gt;=$N$7)*(AC115:AI115 &lt;= $N$8)*(TEXT(AC115:AI115,"yyyy-mm")=AL115)*(AC116:AI116 = "★"))</f>
        <v>0</v>
      </c>
      <c r="AP115" s="30"/>
      <c r="AQ115" s="30"/>
    </row>
    <row r="116" spans="11:43" ht="20.25" thickBot="1">
      <c r="K116" s="37" t="str">
        <f t="shared" ref="K116" si="433">IF(U116&gt;=0.285,"OK","NG")</f>
        <v>NG</v>
      </c>
      <c r="L116" s="95"/>
      <c r="M116" s="14"/>
      <c r="N116" s="14"/>
      <c r="O116" s="14"/>
      <c r="P116" s="14"/>
      <c r="Q116" s="14"/>
      <c r="R116" s="15"/>
      <c r="S116" s="16"/>
      <c r="T116" s="30">
        <f t="shared" ref="T116" si="434">COUNTIF(M116:S116,"●")</f>
        <v>0</v>
      </c>
      <c r="U116" s="64">
        <f t="shared" ref="U116" si="435">IF(COUNTA(M116:S116)=0,-1,IF(OR(COUNTIF(M116:S116,"▲")&gt;6,AND(M115&lt;$N$8,$N$8&lt;S115)),0.285,IF(T115+T116=0,0,T116/(T116+T115))))</f>
        <v>-1</v>
      </c>
      <c r="V116" s="10" t="str">
        <f>TEXT(S115,"YYYY-MM")</f>
        <v>2026-11</v>
      </c>
      <c r="W116" s="56" cm="1">
        <f t="array" ref="W116">IF(V116=V115,0,SUMPRODUCT((M115:S115&gt;=$N$7)*(M115:S115 &lt;= $N$8)*(TEXT(M115:S115,"yyyy-mm")=V116)*(M116:S116 = "●")))</f>
        <v>0</v>
      </c>
      <c r="X116" s="56" cm="1">
        <f t="array" ref="X116">IF(V116=V115,0,SUMPRODUCT((M115:S115&gt;=$N$7)*(M115:S115 &lt;= $N$8)*(TEXT(M115:S115,"yyyy-mm")=V116)*(M116:S116 = "▲")))</f>
        <v>0</v>
      </c>
      <c r="Y116" s="56" cm="1">
        <f t="array" ref="Y116">IF(V116=V115,0,SUMPRODUCT((M115:S115&gt;=$N$7)*(M115:S115 &lt;= $N$8)*(TEXT(M115:S115,"yyyy-mm")=V116)*(M116:S116 = "★")))</f>
        <v>0</v>
      </c>
      <c r="Z116" s="30"/>
      <c r="AA116" s="37" t="str">
        <f t="shared" ref="AA116" si="436">IF(AK116&gt;=0.285,"OK","NG")</f>
        <v>NG</v>
      </c>
      <c r="AB116" s="95"/>
      <c r="AC116" s="14"/>
      <c r="AD116" s="14"/>
      <c r="AE116" s="14"/>
      <c r="AF116" s="14"/>
      <c r="AG116" s="14"/>
      <c r="AH116" s="15"/>
      <c r="AI116" s="16"/>
      <c r="AJ116" s="30">
        <f t="shared" ref="AJ116" si="437">COUNTIF(AC116:AI116,"●")</f>
        <v>0</v>
      </c>
      <c r="AK116" s="64">
        <f t="shared" ref="AK116" si="438">IF(COUNTA(AC116:AI116)=0,-1,IF(OR(COUNTIF(AC116:AI116,"▲")&gt;6,AND(AC115&lt;$N$8,$N$8&lt;AI115)),0.285,IF(AJ115+AJ116=0,0,AJ116/(AJ116+AJ115))))</f>
        <v>-1</v>
      </c>
      <c r="AL116" s="10" t="str">
        <f>TEXT(AI115,"YYYY-MM")</f>
        <v>2027-04</v>
      </c>
      <c r="AM116" s="56" cm="1">
        <f t="array" ref="AM116">IF(AL116=AL115,0,SUMPRODUCT((AC115:AI115&gt;=$N$7)*(AC115:AI115 &lt;= $N$8)*(TEXT(AC115:AI115,"yyyy-mm")=AL116)*(AC116:AI116 = "●")))</f>
        <v>0</v>
      </c>
      <c r="AN116" s="56" cm="1">
        <f t="array" ref="AN116">IF(AL116=AL115,0,SUMPRODUCT((AC115:AI115&gt;=$N$7)*(AC115:AI115 &lt;= $N$8)*(TEXT(AC115:AI115,"yyyy-mm")=AL116)*(AC116:AI116 = "▲")))</f>
        <v>0</v>
      </c>
      <c r="AO116" s="56" cm="1">
        <f t="array" ref="AO116">IF(AL116=AL115,0,SUMPRODUCT((AC115:AI115&gt;=$N$7)*(AC115:AI115 &lt;= $N$8)*(TEXT(AC115:AI115,"yyyy-mm")=AL116)*(AC116:AI116 = "★")))</f>
        <v>0</v>
      </c>
      <c r="AP116" s="30"/>
      <c r="AQ116" s="30"/>
    </row>
    <row r="117" spans="11:43">
      <c r="K117" s="37"/>
      <c r="L117" s="94">
        <v>81</v>
      </c>
      <c r="M117" s="11">
        <f>S115+1</f>
        <v>46342</v>
      </c>
      <c r="N117" s="11">
        <f t="shared" ref="N117:S117" si="439">M117+1</f>
        <v>46343</v>
      </c>
      <c r="O117" s="11">
        <f t="shared" si="439"/>
        <v>46344</v>
      </c>
      <c r="P117" s="11">
        <f t="shared" si="439"/>
        <v>46345</v>
      </c>
      <c r="Q117" s="11">
        <f t="shared" si="439"/>
        <v>46346</v>
      </c>
      <c r="R117" s="12">
        <f t="shared" si="439"/>
        <v>46347</v>
      </c>
      <c r="S117" s="13">
        <f t="shared" si="439"/>
        <v>46348</v>
      </c>
      <c r="T117" s="30">
        <f t="shared" ref="T117" si="440">COUNTIF(M118:S118,"★")</f>
        <v>0</v>
      </c>
      <c r="U117" s="30"/>
      <c r="V117" s="10" t="str">
        <f>TEXT(M117,"YYYY-MM")</f>
        <v>2026-11</v>
      </c>
      <c r="W117" s="56" cm="1">
        <f t="array" ref="W117">SUMPRODUCT((M117:S117&gt;=$N$7)*(M117:S117 &lt;= $N$8)*(TEXT(M117:S117,"yyyy-mm")=V117)*(M118:S118 = "●"))</f>
        <v>0</v>
      </c>
      <c r="X117" s="56" cm="1">
        <f t="array" ref="X117">SUMPRODUCT((R117:S117&gt;=$N$7)*(R117:S117 &lt;= $N$8)*(TEXT(R117:S117,"yyyy-mm")=V117)*(R118:S118 = "▲"))</f>
        <v>0</v>
      </c>
      <c r="Y117" s="56" cm="1">
        <f t="array" ref="Y117">SUMPRODUCT((M117:S117&gt;=$N$7)*(M117:S117 &lt;= $N$8)*(TEXT(M117:S117,"yyyy-mm")=V117)*(M118:S118 = "★"))</f>
        <v>0</v>
      </c>
      <c r="Z117" s="30"/>
      <c r="AA117" s="37"/>
      <c r="AB117" s="94">
        <v>102</v>
      </c>
      <c r="AC117" s="11">
        <f>AI115+1</f>
        <v>46489</v>
      </c>
      <c r="AD117" s="11">
        <f t="shared" ref="AD117:AI117" si="441">AC117+1</f>
        <v>46490</v>
      </c>
      <c r="AE117" s="11">
        <f t="shared" si="441"/>
        <v>46491</v>
      </c>
      <c r="AF117" s="11">
        <f t="shared" si="441"/>
        <v>46492</v>
      </c>
      <c r="AG117" s="11">
        <f t="shared" si="441"/>
        <v>46493</v>
      </c>
      <c r="AH117" s="12">
        <f t="shared" si="441"/>
        <v>46494</v>
      </c>
      <c r="AI117" s="13">
        <f t="shared" si="441"/>
        <v>46495</v>
      </c>
      <c r="AJ117" s="30">
        <f t="shared" ref="AJ117" si="442">COUNTIF(AC118:AI118,"★")</f>
        <v>0</v>
      </c>
      <c r="AK117" s="30"/>
      <c r="AL117" s="10" t="str">
        <f>TEXT(AC117,"YYYY-MM")</f>
        <v>2027-04</v>
      </c>
      <c r="AM117" s="56" cm="1">
        <f t="array" ref="AM117">SUMPRODUCT((AC117:AI117&gt;=$N$7)*(AC117:AI117 &lt;= $N$8)*(TEXT(AC117:AI117,"yyyy-mm")=AL117)*(AC118:AI118 = "●"))</f>
        <v>0</v>
      </c>
      <c r="AN117" s="56" cm="1">
        <f t="array" ref="AN117">SUMPRODUCT((AH117:AI117&gt;=$N$7)*(AH117:AI117 &lt;= $N$8)*(TEXT(AH117:AI117,"yyyy-mm")=AL117)*(AH118:AI118 = "▲"))</f>
        <v>0</v>
      </c>
      <c r="AO117" s="56" cm="1">
        <f t="array" ref="AO117">SUMPRODUCT((AC117:AI117&gt;=$N$7)*(AC117:AI117 &lt;= $N$8)*(TEXT(AC117:AI117,"yyyy-mm")=AL117)*(AC118:AI118 = "★"))</f>
        <v>0</v>
      </c>
      <c r="AP117" s="30"/>
      <c r="AQ117" s="30"/>
    </row>
    <row r="118" spans="11:43" ht="20.25" thickBot="1">
      <c r="K118" s="37" t="str">
        <f t="shared" ref="K118" si="443">IF(U118&gt;=0.285,"OK","NG")</f>
        <v>NG</v>
      </c>
      <c r="L118" s="95"/>
      <c r="M118" s="14"/>
      <c r="N118" s="14"/>
      <c r="O118" s="14"/>
      <c r="P118" s="14"/>
      <c r="Q118" s="14"/>
      <c r="R118" s="15"/>
      <c r="S118" s="16"/>
      <c r="T118" s="30">
        <f t="shared" ref="T118" si="444">COUNTIF(M118:S118,"●")</f>
        <v>0</v>
      </c>
      <c r="U118" s="64">
        <f t="shared" ref="U118" si="445">IF(COUNTA(M118:S118)=0,-1,IF(OR(COUNTIF(M118:S118,"▲")&gt;6,AND(M117&lt;$N$8,$N$8&lt;S117)),0.285,IF(T117+T118=0,0,T118/(T118+T117))))</f>
        <v>-1</v>
      </c>
      <c r="V118" s="10" t="str">
        <f>TEXT(S117,"YYYY-MM")</f>
        <v>2026-11</v>
      </c>
      <c r="W118" s="56" cm="1">
        <f t="array" ref="W118">IF(V118=V117,0,SUMPRODUCT((M117:S117&gt;=$N$7)*(M117:S117 &lt;= $N$8)*(TEXT(M117:S117,"yyyy-mm")=V118)*(M118:S118 = "●")))</f>
        <v>0</v>
      </c>
      <c r="X118" s="56" cm="1">
        <f t="array" ref="X118">IF(V118=V117,0,SUMPRODUCT((M117:S117&gt;=$N$7)*(M117:S117 &lt;= $N$8)*(TEXT(M117:S117,"yyyy-mm")=V118)*(M118:S118 = "▲")))</f>
        <v>0</v>
      </c>
      <c r="Y118" s="56" cm="1">
        <f t="array" ref="Y118">IF(V118=V117,0,SUMPRODUCT((M117:S117&gt;=$N$7)*(M117:S117 &lt;= $N$8)*(TEXT(M117:S117,"yyyy-mm")=V118)*(M118:S118 = "★")))</f>
        <v>0</v>
      </c>
      <c r="Z118" s="30"/>
      <c r="AA118" s="37" t="str">
        <f t="shared" ref="AA118" si="446">IF(AK118&gt;=0.285,"OK","NG")</f>
        <v>NG</v>
      </c>
      <c r="AB118" s="95"/>
      <c r="AC118" s="14"/>
      <c r="AD118" s="14"/>
      <c r="AE118" s="14"/>
      <c r="AF118" s="14"/>
      <c r="AG118" s="14"/>
      <c r="AH118" s="15"/>
      <c r="AI118" s="16"/>
      <c r="AJ118" s="30">
        <f t="shared" ref="AJ118" si="447">COUNTIF(AC118:AI118,"●")</f>
        <v>0</v>
      </c>
      <c r="AK118" s="64">
        <f t="shared" ref="AK118" si="448">IF(COUNTA(AC118:AI118)=0,-1,IF(OR(COUNTIF(AC118:AI118,"▲")&gt;6,AND(AC117&lt;$N$8,$N$8&lt;AI117)),0.285,IF(AJ117+AJ118=0,0,AJ118/(AJ118+AJ117))))</f>
        <v>-1</v>
      </c>
      <c r="AL118" s="10" t="str">
        <f>TEXT(AI117,"YYYY-MM")</f>
        <v>2027-04</v>
      </c>
      <c r="AM118" s="56" cm="1">
        <f t="array" ref="AM118">IF(AL118=AL117,0,SUMPRODUCT((AC117:AI117&gt;=$N$7)*(AC117:AI117 &lt;= $N$8)*(TEXT(AC117:AI117,"yyyy-mm")=AL118)*(AC118:AI118 = "●")))</f>
        <v>0</v>
      </c>
      <c r="AN118" s="56" cm="1">
        <f t="array" ref="AN118">IF(AL118=AL117,0,SUMPRODUCT((AC117:AI117&gt;=$N$7)*(AC117:AI117 &lt;= $N$8)*(TEXT(AC117:AI117,"yyyy-mm")=AL118)*(AC118:AI118 = "▲")))</f>
        <v>0</v>
      </c>
      <c r="AO118" s="56" cm="1">
        <f t="array" ref="AO118">IF(AL118=AL117,0,SUMPRODUCT((AC117:AI117&gt;=$N$7)*(AC117:AI117 &lt;= $N$8)*(TEXT(AC117:AI117,"yyyy-mm")=AL118)*(AC118:AI118 = "★")))</f>
        <v>0</v>
      </c>
      <c r="AP118" s="30"/>
      <c r="AQ118" s="30"/>
    </row>
    <row r="119" spans="11:43">
      <c r="K119" s="37"/>
      <c r="L119" s="94">
        <v>82</v>
      </c>
      <c r="M119" s="11">
        <f>S117+1</f>
        <v>46349</v>
      </c>
      <c r="N119" s="11">
        <f t="shared" ref="N119:S119" si="449">M119+1</f>
        <v>46350</v>
      </c>
      <c r="O119" s="11">
        <f t="shared" si="449"/>
        <v>46351</v>
      </c>
      <c r="P119" s="11">
        <f t="shared" si="449"/>
        <v>46352</v>
      </c>
      <c r="Q119" s="11">
        <f t="shared" si="449"/>
        <v>46353</v>
      </c>
      <c r="R119" s="12">
        <f t="shared" si="449"/>
        <v>46354</v>
      </c>
      <c r="S119" s="13">
        <f t="shared" si="449"/>
        <v>46355</v>
      </c>
      <c r="T119" s="30">
        <f t="shared" ref="T119" si="450">COUNTIF(M120:S120,"★")</f>
        <v>0</v>
      </c>
      <c r="U119" s="30"/>
      <c r="V119" s="10" t="str">
        <f>TEXT(M119,"YYYY-MM")</f>
        <v>2026-11</v>
      </c>
      <c r="W119" s="56" cm="1">
        <f t="array" ref="W119">SUMPRODUCT((M119:S119&gt;=$N$7)*(M119:S119 &lt;= $N$8)*(TEXT(M119:S119,"yyyy-mm")=V119)*(M120:S120 = "●"))</f>
        <v>0</v>
      </c>
      <c r="X119" s="56" cm="1">
        <f t="array" ref="X119">SUMPRODUCT((R119:S119&gt;=$N$7)*(R119:S119 &lt;= $N$8)*(TEXT(R119:S119,"yyyy-mm")=V119)*(R120:S120 = "▲"))</f>
        <v>0</v>
      </c>
      <c r="Y119" s="56" cm="1">
        <f t="array" ref="Y119">SUMPRODUCT((M119:S119&gt;=$N$7)*(M119:S119 &lt;= $N$8)*(TEXT(M119:S119,"yyyy-mm")=V119)*(M120:S120 = "★"))</f>
        <v>0</v>
      </c>
      <c r="Z119" s="30"/>
      <c r="AA119" s="37"/>
      <c r="AB119" s="94">
        <v>103</v>
      </c>
      <c r="AC119" s="11">
        <f>AI117+1</f>
        <v>46496</v>
      </c>
      <c r="AD119" s="11">
        <f t="shared" ref="AD119:AI119" si="451">AC119+1</f>
        <v>46497</v>
      </c>
      <c r="AE119" s="11">
        <f t="shared" si="451"/>
        <v>46498</v>
      </c>
      <c r="AF119" s="11">
        <f t="shared" si="451"/>
        <v>46499</v>
      </c>
      <c r="AG119" s="11">
        <f t="shared" si="451"/>
        <v>46500</v>
      </c>
      <c r="AH119" s="12">
        <f t="shared" si="451"/>
        <v>46501</v>
      </c>
      <c r="AI119" s="13">
        <f t="shared" si="451"/>
        <v>46502</v>
      </c>
      <c r="AJ119" s="30">
        <f t="shared" ref="AJ119" si="452">COUNTIF(AC120:AI120,"★")</f>
        <v>0</v>
      </c>
      <c r="AK119" s="30"/>
      <c r="AL119" s="10" t="str">
        <f>TEXT(AC119,"YYYY-MM")</f>
        <v>2027-04</v>
      </c>
      <c r="AM119" s="56" cm="1">
        <f t="array" ref="AM119">SUMPRODUCT((AC119:AI119&gt;=$N$7)*(AC119:AI119 &lt;= $N$8)*(TEXT(AC119:AI119,"yyyy-mm")=AL119)*(AC120:AI120 = "●"))</f>
        <v>0</v>
      </c>
      <c r="AN119" s="56" cm="1">
        <f t="array" ref="AN119">SUMPRODUCT((AH119:AI119&gt;=$N$7)*(AH119:AI119 &lt;= $N$8)*(TEXT(AH119:AI119,"yyyy-mm")=AL119)*(AH120:AI120 = "▲"))</f>
        <v>0</v>
      </c>
      <c r="AO119" s="56" cm="1">
        <f t="array" ref="AO119">SUMPRODUCT((AC119:AI119&gt;=$N$7)*(AC119:AI119 &lt;= $N$8)*(TEXT(AC119:AI119,"yyyy-mm")=AL119)*(AC120:AI120 = "★"))</f>
        <v>0</v>
      </c>
      <c r="AP119" s="30"/>
      <c r="AQ119" s="30"/>
    </row>
    <row r="120" spans="11:43" ht="20.25" thickBot="1">
      <c r="K120" s="37" t="str">
        <f t="shared" ref="K120" si="453">IF(U120&gt;=0.285,"OK","NG")</f>
        <v>NG</v>
      </c>
      <c r="L120" s="95"/>
      <c r="M120" s="14"/>
      <c r="N120" s="14"/>
      <c r="O120" s="14"/>
      <c r="P120" s="14"/>
      <c r="Q120" s="14"/>
      <c r="R120" s="15"/>
      <c r="S120" s="16"/>
      <c r="T120" s="30">
        <f t="shared" ref="T120" si="454">COUNTIF(M120:S120,"●")</f>
        <v>0</v>
      </c>
      <c r="U120" s="64">
        <f t="shared" ref="U120" si="455">IF(COUNTA(M120:S120)=0,-1,IF(OR(COUNTIF(M120:S120,"▲")&gt;6,AND(M119&lt;$N$8,$N$8&lt;S119)),0.285,IF(T119+T120=0,0,T120/(T120+T119))))</f>
        <v>-1</v>
      </c>
      <c r="V120" s="10" t="str">
        <f>TEXT(S119,"YYYY-MM")</f>
        <v>2026-11</v>
      </c>
      <c r="W120" s="56" cm="1">
        <f t="array" ref="W120">IF(V120=V119,0,SUMPRODUCT((M119:S119&gt;=$N$7)*(M119:S119 &lt;= $N$8)*(TEXT(M119:S119,"yyyy-mm")=V120)*(M120:S120 = "●")))</f>
        <v>0</v>
      </c>
      <c r="X120" s="56" cm="1">
        <f t="array" ref="X120">IF(V120=V119,0,SUMPRODUCT((M119:S119&gt;=$N$7)*(M119:S119 &lt;= $N$8)*(TEXT(M119:S119,"yyyy-mm")=V120)*(M120:S120 = "▲")))</f>
        <v>0</v>
      </c>
      <c r="Y120" s="56" cm="1">
        <f t="array" ref="Y120">IF(V120=V119,0,SUMPRODUCT((M119:S119&gt;=$N$7)*(M119:S119 &lt;= $N$8)*(TEXT(M119:S119,"yyyy-mm")=V120)*(M120:S120 = "★")))</f>
        <v>0</v>
      </c>
      <c r="Z120" s="30"/>
      <c r="AA120" s="37" t="str">
        <f t="shared" ref="AA120" si="456">IF(AK120&gt;=0.285,"OK","NG")</f>
        <v>NG</v>
      </c>
      <c r="AB120" s="95"/>
      <c r="AC120" s="14"/>
      <c r="AD120" s="14"/>
      <c r="AE120" s="14"/>
      <c r="AF120" s="14"/>
      <c r="AG120" s="14"/>
      <c r="AH120" s="15"/>
      <c r="AI120" s="16"/>
      <c r="AJ120" s="30">
        <f t="shared" ref="AJ120" si="457">COUNTIF(AC120:AI120,"●")</f>
        <v>0</v>
      </c>
      <c r="AK120" s="64">
        <f t="shared" ref="AK120" si="458">IF(COUNTA(AC120:AI120)=0,-1,IF(OR(COUNTIF(AC120:AI120,"▲")&gt;6,AND(AC119&lt;$N$8,$N$8&lt;AI119)),0.285,IF(AJ119+AJ120=0,0,AJ120/(AJ120+AJ119))))</f>
        <v>-1</v>
      </c>
      <c r="AL120" s="10" t="str">
        <f>TEXT(AI119,"YYYY-MM")</f>
        <v>2027-04</v>
      </c>
      <c r="AM120" s="56" cm="1">
        <f t="array" ref="AM120">IF(AL120=AL119,0,SUMPRODUCT((AC119:AI119&gt;=$N$7)*(AC119:AI119 &lt;= $N$8)*(TEXT(AC119:AI119,"yyyy-mm")=AL120)*(AC120:AI120 = "●")))</f>
        <v>0</v>
      </c>
      <c r="AN120" s="56" cm="1">
        <f t="array" ref="AN120">IF(AL120=AL119,0,SUMPRODUCT((AC119:AI119&gt;=$N$7)*(AC119:AI119 &lt;= $N$8)*(TEXT(AC119:AI119,"yyyy-mm")=AL120)*(AC120:AI120 = "▲")))</f>
        <v>0</v>
      </c>
      <c r="AO120" s="56" cm="1">
        <f t="array" ref="AO120">IF(AL120=AL119,0,SUMPRODUCT((AC119:AI119&gt;=$N$7)*(AC119:AI119 &lt;= $N$8)*(TEXT(AC119:AI119,"yyyy-mm")=AL120)*(AC120:AI120 = "★")))</f>
        <v>0</v>
      </c>
      <c r="AP120" s="30"/>
      <c r="AQ120" s="30"/>
    </row>
    <row r="121" spans="11:43">
      <c r="K121" s="37"/>
      <c r="L121" s="94">
        <v>83</v>
      </c>
      <c r="M121" s="11">
        <f>S119+1</f>
        <v>46356</v>
      </c>
      <c r="N121" s="11">
        <f t="shared" ref="N121:S121" si="459">M121+1</f>
        <v>46357</v>
      </c>
      <c r="O121" s="11">
        <f t="shared" si="459"/>
        <v>46358</v>
      </c>
      <c r="P121" s="11">
        <f t="shared" si="459"/>
        <v>46359</v>
      </c>
      <c r="Q121" s="11">
        <f t="shared" si="459"/>
        <v>46360</v>
      </c>
      <c r="R121" s="12">
        <f t="shared" si="459"/>
        <v>46361</v>
      </c>
      <c r="S121" s="13">
        <f t="shared" si="459"/>
        <v>46362</v>
      </c>
      <c r="T121" s="30">
        <f t="shared" ref="T121" si="460">COUNTIF(M122:S122,"★")</f>
        <v>0</v>
      </c>
      <c r="U121" s="30"/>
      <c r="V121" s="10" t="str">
        <f>TEXT(M121,"YYYY-MM")</f>
        <v>2026-11</v>
      </c>
      <c r="W121" s="56" cm="1">
        <f t="array" ref="W121">SUMPRODUCT((M121:S121&gt;=$N$7)*(M121:S121 &lt;= $N$8)*(TEXT(M121:S121,"yyyy-mm")=V121)*(M122:S122 = "●"))</f>
        <v>0</v>
      </c>
      <c r="X121" s="56" cm="1">
        <f t="array" ref="X121">SUMPRODUCT((R121:S121&gt;=$N$7)*(R121:S121 &lt;= $N$8)*(TEXT(R121:S121,"yyyy-mm")=V121)*(R122:S122 = "▲"))</f>
        <v>0</v>
      </c>
      <c r="Y121" s="56" cm="1">
        <f t="array" ref="Y121">SUMPRODUCT((M121:S121&gt;=$N$7)*(M121:S121 &lt;= $N$8)*(TEXT(M121:S121,"yyyy-mm")=V121)*(M122:S122 = "★"))</f>
        <v>0</v>
      </c>
      <c r="Z121" s="30"/>
      <c r="AA121" s="37"/>
      <c r="AB121" s="94">
        <v>104</v>
      </c>
      <c r="AC121" s="11">
        <f>AI119+1</f>
        <v>46503</v>
      </c>
      <c r="AD121" s="11">
        <f t="shared" ref="AD121:AI121" si="461">AC121+1</f>
        <v>46504</v>
      </c>
      <c r="AE121" s="11">
        <f t="shared" si="461"/>
        <v>46505</v>
      </c>
      <c r="AF121" s="11">
        <f t="shared" si="461"/>
        <v>46506</v>
      </c>
      <c r="AG121" s="11">
        <f t="shared" si="461"/>
        <v>46507</v>
      </c>
      <c r="AH121" s="12">
        <f t="shared" si="461"/>
        <v>46508</v>
      </c>
      <c r="AI121" s="13">
        <f t="shared" si="461"/>
        <v>46509</v>
      </c>
      <c r="AJ121" s="30">
        <f t="shared" ref="AJ121" si="462">COUNTIF(AC122:AI122,"★")</f>
        <v>0</v>
      </c>
      <c r="AK121" s="30"/>
      <c r="AL121" s="10" t="str">
        <f>TEXT(AC121,"YYYY-MM")</f>
        <v>2027-04</v>
      </c>
      <c r="AM121" s="56" cm="1">
        <f t="array" ref="AM121">SUMPRODUCT((AC121:AI121&gt;=$N$7)*(AC121:AI121 &lt;= $N$8)*(TEXT(AC121:AI121,"yyyy-mm")=AL121)*(AC122:AI122 = "●"))</f>
        <v>0</v>
      </c>
      <c r="AN121" s="56" cm="1">
        <f t="array" ref="AN121">SUMPRODUCT((AH121:AI121&gt;=$N$7)*(AH121:AI121 &lt;= $N$8)*(TEXT(AH121:AI121,"yyyy-mm")=AL121)*(AH122:AI122 = "▲"))</f>
        <v>0</v>
      </c>
      <c r="AO121" s="56" cm="1">
        <f t="array" ref="AO121">SUMPRODUCT((AC121:AI121&gt;=$N$7)*(AC121:AI121 &lt;= $N$8)*(TEXT(AC121:AI121,"yyyy-mm")=AL121)*(AC122:AI122 = "★"))</f>
        <v>0</v>
      </c>
      <c r="AP121" s="30"/>
      <c r="AQ121" s="30"/>
    </row>
    <row r="122" spans="11:43" ht="20.25" thickBot="1">
      <c r="K122" s="37" t="str">
        <f t="shared" ref="K122" si="463">IF(U122&gt;=0.285,"OK","NG")</f>
        <v>NG</v>
      </c>
      <c r="L122" s="95"/>
      <c r="M122" s="14"/>
      <c r="N122" s="14"/>
      <c r="O122" s="14"/>
      <c r="P122" s="14"/>
      <c r="Q122" s="14"/>
      <c r="R122" s="15"/>
      <c r="S122" s="16"/>
      <c r="T122" s="30">
        <f t="shared" ref="T122" si="464">COUNTIF(M122:S122,"●")</f>
        <v>0</v>
      </c>
      <c r="U122" s="64">
        <f t="shared" ref="U122" si="465">IF(COUNTA(M122:S122)=0,-1,IF(OR(COUNTIF(M122:S122,"▲")&gt;6,AND(M121&lt;$N$8,$N$8&lt;S121)),0.285,IF(T121+T122=0,0,T122/(T122+T121))))</f>
        <v>-1</v>
      </c>
      <c r="V122" s="10" t="str">
        <f>TEXT(S121,"YYYY-MM")</f>
        <v>2026-12</v>
      </c>
      <c r="W122" s="56" cm="1">
        <f t="array" ref="W122">IF(V122=V121,0,SUMPRODUCT((M121:S121&gt;=$N$7)*(M121:S121 &lt;= $N$8)*(TEXT(M121:S121,"yyyy-mm")=V122)*(M122:S122 = "●")))</f>
        <v>0</v>
      </c>
      <c r="X122" s="56" cm="1">
        <f t="array" ref="X122">IF(V122=V121,0,SUMPRODUCT((M121:S121&gt;=$N$7)*(M121:S121 &lt;= $N$8)*(TEXT(M121:S121,"yyyy-mm")=V122)*(M122:S122 = "▲")))</f>
        <v>0</v>
      </c>
      <c r="Y122" s="56" cm="1">
        <f t="array" ref="Y122">IF(V122=V121,0,SUMPRODUCT((M121:S121&gt;=$N$7)*(M121:S121 &lt;= $N$8)*(TEXT(M121:S121,"yyyy-mm")=V122)*(M122:S122 = "★")))</f>
        <v>0</v>
      </c>
      <c r="Z122" s="30"/>
      <c r="AA122" s="37" t="str">
        <f t="shared" ref="AA122" si="466">IF(AK122&gt;=0.285,"OK","NG")</f>
        <v>NG</v>
      </c>
      <c r="AB122" s="95"/>
      <c r="AC122" s="14"/>
      <c r="AD122" s="14"/>
      <c r="AE122" s="14"/>
      <c r="AF122" s="14"/>
      <c r="AG122" s="14"/>
      <c r="AH122" s="15"/>
      <c r="AI122" s="16"/>
      <c r="AJ122" s="30">
        <f t="shared" ref="AJ122" si="467">COUNTIF(AC122:AI122,"●")</f>
        <v>0</v>
      </c>
      <c r="AK122" s="64">
        <f t="shared" ref="AK122" si="468">IF(COUNTA(AC122:AI122)=0,-1,IF(OR(COUNTIF(AC122:AI122,"▲")&gt;6,AND(AC121&lt;$N$8,$N$8&lt;AI121)),0.285,IF(AJ121+AJ122=0,0,AJ122/(AJ122+AJ121))))</f>
        <v>-1</v>
      </c>
      <c r="AL122" s="10" t="str">
        <f>TEXT(AI121,"YYYY-MM")</f>
        <v>2027-05</v>
      </c>
      <c r="AM122" s="56" cm="1">
        <f t="array" ref="AM122">IF(AL122=AL121,0,SUMPRODUCT((AC121:AI121&gt;=$N$7)*(AC121:AI121 &lt;= $N$8)*(TEXT(AC121:AI121,"yyyy-mm")=AL122)*(AC122:AI122 = "●")))</f>
        <v>0</v>
      </c>
      <c r="AN122" s="56" cm="1">
        <f t="array" ref="AN122">IF(AL122=AL121,0,SUMPRODUCT((AC121:AI121&gt;=$N$7)*(AC121:AI121 &lt;= $N$8)*(TEXT(AC121:AI121,"yyyy-mm")=AL122)*(AC122:AI122 = "▲")))</f>
        <v>0</v>
      </c>
      <c r="AO122" s="56" cm="1">
        <f t="array" ref="AO122">IF(AL122=AL121,0,SUMPRODUCT((AC121:AI121&gt;=$N$7)*(AC121:AI121 &lt;= $N$8)*(TEXT(AC121:AI121,"yyyy-mm")=AL122)*(AC122:AI122 = "★")))</f>
        <v>0</v>
      </c>
      <c r="AP122" s="30"/>
      <c r="AQ122" s="30"/>
    </row>
    <row r="123" spans="11:43">
      <c r="K123" s="37"/>
      <c r="L123" s="94">
        <v>84</v>
      </c>
      <c r="M123" s="11">
        <f>S121+1</f>
        <v>46363</v>
      </c>
      <c r="N123" s="11">
        <f t="shared" ref="N123:S123" si="469">M123+1</f>
        <v>46364</v>
      </c>
      <c r="O123" s="11">
        <f t="shared" si="469"/>
        <v>46365</v>
      </c>
      <c r="P123" s="11">
        <f t="shared" si="469"/>
        <v>46366</v>
      </c>
      <c r="Q123" s="11">
        <f t="shared" si="469"/>
        <v>46367</v>
      </c>
      <c r="R123" s="12">
        <f t="shared" si="469"/>
        <v>46368</v>
      </c>
      <c r="S123" s="13">
        <f t="shared" si="469"/>
        <v>46369</v>
      </c>
      <c r="T123" s="30">
        <f t="shared" ref="T123" si="470">COUNTIF(M124:S124,"★")</f>
        <v>0</v>
      </c>
      <c r="U123" s="30"/>
      <c r="V123" s="10" t="str">
        <f>TEXT(M123,"YYYY-MM")</f>
        <v>2026-12</v>
      </c>
      <c r="W123" s="56" cm="1">
        <f t="array" ref="W123">SUMPRODUCT((M123:S123&gt;=$N$7)*(M123:S123 &lt;= $N$8)*(TEXT(M123:S123,"yyyy-mm")=V123)*(M124:S124 = "●"))</f>
        <v>0</v>
      </c>
      <c r="X123" s="56" cm="1">
        <f t="array" ref="X123">SUMPRODUCT((R123:S123&gt;=$N$7)*(R123:S123 &lt;= $N$8)*(TEXT(R123:S123,"yyyy-mm")=V123)*(R124:S124 = "▲"))</f>
        <v>0</v>
      </c>
      <c r="Y123" s="56" cm="1">
        <f t="array" ref="Y123">SUMPRODUCT((M123:S123&gt;=$N$7)*(M123:S123 &lt;= $N$8)*(TEXT(M123:S123,"yyyy-mm")=V123)*(M124:S124 = "★"))</f>
        <v>0</v>
      </c>
      <c r="Z123" s="30"/>
      <c r="AA123" s="37"/>
      <c r="AB123" s="94">
        <v>105</v>
      </c>
      <c r="AC123" s="11">
        <f>AI121+1</f>
        <v>46510</v>
      </c>
      <c r="AD123" s="11">
        <f t="shared" ref="AD123:AI123" si="471">AC123+1</f>
        <v>46511</v>
      </c>
      <c r="AE123" s="11">
        <f t="shared" si="471"/>
        <v>46512</v>
      </c>
      <c r="AF123" s="11">
        <f t="shared" si="471"/>
        <v>46513</v>
      </c>
      <c r="AG123" s="11">
        <f t="shared" si="471"/>
        <v>46514</v>
      </c>
      <c r="AH123" s="12">
        <f t="shared" si="471"/>
        <v>46515</v>
      </c>
      <c r="AI123" s="13">
        <f t="shared" si="471"/>
        <v>46516</v>
      </c>
      <c r="AJ123" s="30">
        <f t="shared" ref="AJ123" si="472">COUNTIF(AC124:AI124,"★")</f>
        <v>0</v>
      </c>
      <c r="AK123" s="30"/>
      <c r="AL123" s="10" t="str">
        <f>TEXT(AC123,"YYYY-MM")</f>
        <v>2027-05</v>
      </c>
      <c r="AM123" s="56" cm="1">
        <f t="array" ref="AM123">SUMPRODUCT((AC123:AI123&gt;=$N$7)*(AC123:AI123 &lt;= $N$8)*(TEXT(AC123:AI123,"yyyy-mm")=AL123)*(AC124:AI124 = "●"))</f>
        <v>0</v>
      </c>
      <c r="AN123" s="56" cm="1">
        <f t="array" ref="AN123">SUMPRODUCT((AH123:AI123&gt;=$N$7)*(AH123:AI123 &lt;= $N$8)*(TEXT(AH123:AI123,"yyyy-mm")=AL123)*(AH124:AI124 = "▲"))</f>
        <v>0</v>
      </c>
      <c r="AO123" s="56" cm="1">
        <f t="array" ref="AO123">SUMPRODUCT((AC123:AI123&gt;=$N$7)*(AC123:AI123 &lt;= $N$8)*(TEXT(AC123:AI123,"yyyy-mm")=AL123)*(AC124:AI124 = "★"))</f>
        <v>0</v>
      </c>
      <c r="AP123" s="30"/>
      <c r="AQ123" s="30"/>
    </row>
    <row r="124" spans="11:43" ht="20.25" thickBot="1">
      <c r="K124" s="37" t="str">
        <f t="shared" ref="K124" si="473">IF(U124&gt;=0.285,"OK","NG")</f>
        <v>NG</v>
      </c>
      <c r="L124" s="95"/>
      <c r="M124" s="14"/>
      <c r="N124" s="14"/>
      <c r="O124" s="14"/>
      <c r="P124" s="14"/>
      <c r="Q124" s="14"/>
      <c r="R124" s="15"/>
      <c r="S124" s="16"/>
      <c r="T124" s="30">
        <f t="shared" ref="T124" si="474">COUNTIF(M124:S124,"●")</f>
        <v>0</v>
      </c>
      <c r="U124" s="64">
        <f t="shared" ref="U124" si="475">IF(COUNTA(M124:S124)=0,-1,IF(OR(COUNTIF(M124:S124,"▲")&gt;6,AND(M123&lt;$N$8,$N$8&lt;S123)),0.285,IF(T123+T124=0,0,T124/(T124+T123))))</f>
        <v>-1</v>
      </c>
      <c r="V124" s="10" t="str">
        <f>TEXT(S123,"YYYY-MM")</f>
        <v>2026-12</v>
      </c>
      <c r="W124" s="56" cm="1">
        <f t="array" ref="W124">IF(V124=V123,0,SUMPRODUCT((M123:S123&gt;=$N$7)*(M123:S123 &lt;= $N$8)*(TEXT(M123:S123,"yyyy-mm")=V124)*(M124:S124 = "●")))</f>
        <v>0</v>
      </c>
      <c r="X124" s="56" cm="1">
        <f t="array" ref="X124">IF(V124=V123,0,SUMPRODUCT((M123:S123&gt;=$N$7)*(M123:S123 &lt;= $N$8)*(TEXT(M123:S123,"yyyy-mm")=V124)*(M124:S124 = "▲")))</f>
        <v>0</v>
      </c>
      <c r="Y124" s="56" cm="1">
        <f t="array" ref="Y124">IF(V124=V123,0,SUMPRODUCT((M123:S123&gt;=$N$7)*(M123:S123 &lt;= $N$8)*(TEXT(M123:S123,"yyyy-mm")=V124)*(M124:S124 = "★")))</f>
        <v>0</v>
      </c>
      <c r="Z124" s="30"/>
      <c r="AA124" s="37" t="str">
        <f t="shared" ref="AA124" si="476">IF(AK124&gt;=0.285,"OK","NG")</f>
        <v>NG</v>
      </c>
      <c r="AB124" s="95"/>
      <c r="AC124" s="14"/>
      <c r="AD124" s="14"/>
      <c r="AE124" s="14"/>
      <c r="AF124" s="14"/>
      <c r="AG124" s="14"/>
      <c r="AH124" s="15"/>
      <c r="AI124" s="16"/>
      <c r="AJ124" s="30">
        <f t="shared" ref="AJ124" si="477">COUNTIF(AC124:AI124,"●")</f>
        <v>0</v>
      </c>
      <c r="AK124" s="64">
        <f t="shared" ref="AK124" si="478">IF(COUNTA(AC124:AI124)=0,-1,IF(OR(COUNTIF(AC124:AI124,"▲")&gt;6,AND(AC123&lt;$N$8,$N$8&lt;AI123)),0.285,IF(AJ123+AJ124=0,0,AJ124/(AJ124+AJ123))))</f>
        <v>-1</v>
      </c>
      <c r="AL124" s="10" t="str">
        <f>TEXT(AI123,"YYYY-MM")</f>
        <v>2027-05</v>
      </c>
      <c r="AM124" s="56" cm="1">
        <f t="array" ref="AM124">IF(AL124=AL123,0,SUMPRODUCT((AC123:AI123&gt;=$N$7)*(AC123:AI123 &lt;= $N$8)*(TEXT(AC123:AI123,"yyyy-mm")=AL124)*(AC124:AI124 = "●")))</f>
        <v>0</v>
      </c>
      <c r="AN124" s="56" cm="1">
        <f t="array" ref="AN124">IF(AL124=AL123,0,SUMPRODUCT((AC123:AI123&gt;=$N$7)*(AC123:AI123 &lt;= $N$8)*(TEXT(AC123:AI123,"yyyy-mm")=AL124)*(AC124:AI124 = "▲")))</f>
        <v>0</v>
      </c>
      <c r="AO124" s="56" cm="1">
        <f t="array" ref="AO124">IF(AL124=AL123,0,SUMPRODUCT((AC123:AI123&gt;=$N$7)*(AC123:AI123 &lt;= $N$8)*(TEXT(AC123:AI123,"yyyy-mm")=AL124)*(AC124:AI124 = "★")))</f>
        <v>0</v>
      </c>
      <c r="AP124" s="30"/>
      <c r="AQ124" s="30"/>
    </row>
    <row r="125" spans="11:43">
      <c r="K125" s="37"/>
      <c r="L125" s="94">
        <v>85</v>
      </c>
      <c r="M125" s="11">
        <f>S123+1</f>
        <v>46370</v>
      </c>
      <c r="N125" s="11">
        <f t="shared" ref="N125:S125" si="479">M125+1</f>
        <v>46371</v>
      </c>
      <c r="O125" s="11">
        <f t="shared" si="479"/>
        <v>46372</v>
      </c>
      <c r="P125" s="11">
        <f t="shared" si="479"/>
        <v>46373</v>
      </c>
      <c r="Q125" s="11">
        <f t="shared" si="479"/>
        <v>46374</v>
      </c>
      <c r="R125" s="12">
        <f t="shared" si="479"/>
        <v>46375</v>
      </c>
      <c r="S125" s="13">
        <f t="shared" si="479"/>
        <v>46376</v>
      </c>
      <c r="T125" s="30">
        <f t="shared" ref="T125" si="480">COUNTIF(M126:S126,"★")</f>
        <v>0</v>
      </c>
      <c r="U125" s="30"/>
      <c r="V125" s="10" t="str">
        <f>TEXT(M125,"YYYY-MM")</f>
        <v>2026-12</v>
      </c>
      <c r="W125" s="56" cm="1">
        <f t="array" ref="W125">SUMPRODUCT((M125:S125&gt;=$N$7)*(M125:S125 &lt;= $N$8)*(TEXT(M125:S125,"yyyy-mm")=V125)*(M126:S126 = "●"))</f>
        <v>0</v>
      </c>
      <c r="X125" s="56" cm="1">
        <f t="array" ref="X125">SUMPRODUCT((R125:S125&gt;=$N$7)*(R125:S125 &lt;= $N$8)*(TEXT(R125:S125,"yyyy-mm")=V125)*(R126:S126 = "▲"))</f>
        <v>0</v>
      </c>
      <c r="Y125" s="56" cm="1">
        <f t="array" ref="Y125">SUMPRODUCT((M125:S125&gt;=$N$7)*(M125:S125 &lt;= $N$8)*(TEXT(M125:S125,"yyyy-mm")=V125)*(M126:S126 = "★"))</f>
        <v>0</v>
      </c>
      <c r="Z125" s="30"/>
      <c r="AA125" s="37"/>
      <c r="AB125" s="94">
        <v>106</v>
      </c>
      <c r="AC125" s="11">
        <f>AI123+1</f>
        <v>46517</v>
      </c>
      <c r="AD125" s="11">
        <f t="shared" ref="AD125:AI125" si="481">AC125+1</f>
        <v>46518</v>
      </c>
      <c r="AE125" s="11">
        <f t="shared" si="481"/>
        <v>46519</v>
      </c>
      <c r="AF125" s="11">
        <f t="shared" si="481"/>
        <v>46520</v>
      </c>
      <c r="AG125" s="11">
        <f t="shared" si="481"/>
        <v>46521</v>
      </c>
      <c r="AH125" s="12">
        <f t="shared" si="481"/>
        <v>46522</v>
      </c>
      <c r="AI125" s="13">
        <f t="shared" si="481"/>
        <v>46523</v>
      </c>
      <c r="AJ125" s="30">
        <f t="shared" ref="AJ125" si="482">COUNTIF(AC126:AI126,"★")</f>
        <v>0</v>
      </c>
      <c r="AK125" s="30"/>
      <c r="AL125" s="10" t="str">
        <f>TEXT(AC125,"YYYY-MM")</f>
        <v>2027-05</v>
      </c>
      <c r="AM125" s="56" cm="1">
        <f t="array" ref="AM125">SUMPRODUCT((AC125:AI125&gt;=$N$7)*(AC125:AI125 &lt;= $N$8)*(TEXT(AC125:AI125,"yyyy-mm")=AL125)*(AC126:AI126 = "●"))</f>
        <v>0</v>
      </c>
      <c r="AN125" s="56" cm="1">
        <f t="array" ref="AN125">SUMPRODUCT((AH125:AI125&gt;=$N$7)*(AH125:AI125 &lt;= $N$8)*(TEXT(AH125:AI125,"yyyy-mm")=AL125)*(AH126:AI126 = "▲"))</f>
        <v>0</v>
      </c>
      <c r="AO125" s="56" cm="1">
        <f t="array" ref="AO125">SUMPRODUCT((AC125:AI125&gt;=$N$7)*(AC125:AI125 &lt;= $N$8)*(TEXT(AC125:AI125,"yyyy-mm")=AL125)*(AC126:AI126 = "★"))</f>
        <v>0</v>
      </c>
      <c r="AP125" s="30"/>
      <c r="AQ125" s="30"/>
    </row>
    <row r="126" spans="11:43" ht="20.25" thickBot="1">
      <c r="K126" s="37" t="str">
        <f t="shared" ref="K126" si="483">IF(U126&gt;=0.285,"OK","NG")</f>
        <v>NG</v>
      </c>
      <c r="L126" s="95"/>
      <c r="M126" s="14"/>
      <c r="N126" s="14"/>
      <c r="O126" s="14"/>
      <c r="P126" s="14"/>
      <c r="Q126" s="14"/>
      <c r="R126" s="15"/>
      <c r="S126" s="16"/>
      <c r="T126" s="30">
        <f t="shared" ref="T126" si="484">COUNTIF(M126:S126,"●")</f>
        <v>0</v>
      </c>
      <c r="U126" s="64">
        <f t="shared" ref="U126" si="485">IF(COUNTA(M126:S126)=0,-1,IF(OR(COUNTIF(M126:S126,"▲")&gt;6,AND(M125&lt;$N$8,$N$8&lt;S125)),0.285,IF(T125+T126=0,0,T126/(T126+T125))))</f>
        <v>-1</v>
      </c>
      <c r="V126" s="10" t="str">
        <f>TEXT(S125,"YYYY-MM")</f>
        <v>2026-12</v>
      </c>
      <c r="W126" s="56" cm="1">
        <f t="array" ref="W126">IF(V126=V125,0,SUMPRODUCT((M125:S125&gt;=$N$7)*(M125:S125 &lt;= $N$8)*(TEXT(M125:S125,"yyyy-mm")=V126)*(M126:S126 = "●")))</f>
        <v>0</v>
      </c>
      <c r="X126" s="56" cm="1">
        <f t="array" ref="X126">IF(V126=V125,0,SUMPRODUCT((M125:S125&gt;=$N$7)*(M125:S125 &lt;= $N$8)*(TEXT(M125:S125,"yyyy-mm")=V126)*(M126:S126 = "▲")))</f>
        <v>0</v>
      </c>
      <c r="Y126" s="56" cm="1">
        <f t="array" ref="Y126">IF(V126=V125,0,SUMPRODUCT((M125:S125&gt;=$N$7)*(M125:S125 &lt;= $N$8)*(TEXT(M125:S125,"yyyy-mm")=V126)*(M126:S126 = "★")))</f>
        <v>0</v>
      </c>
      <c r="Z126" s="30"/>
      <c r="AA126" s="37" t="str">
        <f t="shared" ref="AA126" si="486">IF(AK126&gt;=0.285,"OK","NG")</f>
        <v>NG</v>
      </c>
      <c r="AB126" s="95"/>
      <c r="AC126" s="14"/>
      <c r="AD126" s="14"/>
      <c r="AE126" s="14"/>
      <c r="AF126" s="14"/>
      <c r="AG126" s="14"/>
      <c r="AH126" s="15"/>
      <c r="AI126" s="16"/>
      <c r="AJ126" s="30">
        <f t="shared" ref="AJ126" si="487">COUNTIF(AC126:AI126,"●")</f>
        <v>0</v>
      </c>
      <c r="AK126" s="64">
        <f t="shared" ref="AK126" si="488">IF(COUNTA(AC126:AI126)=0,-1,IF(OR(COUNTIF(AC126:AI126,"▲")&gt;6,AND(AC125&lt;$N$8,$N$8&lt;AI125)),0.285,IF(AJ125+AJ126=0,0,AJ126/(AJ126+AJ125))))</f>
        <v>-1</v>
      </c>
      <c r="AL126" s="10" t="str">
        <f>TEXT(AI125,"YYYY-MM")</f>
        <v>2027-05</v>
      </c>
      <c r="AM126" s="56" cm="1">
        <f t="array" ref="AM126">IF(AL126=AL125,0,SUMPRODUCT((AC125:AI125&gt;=$N$7)*(AC125:AI125 &lt;= $N$8)*(TEXT(AC125:AI125,"yyyy-mm")=AL126)*(AC126:AI126 = "●")))</f>
        <v>0</v>
      </c>
      <c r="AN126" s="56" cm="1">
        <f t="array" ref="AN126">IF(AL126=AL125,0,SUMPRODUCT((AC125:AI125&gt;=$N$7)*(AC125:AI125 &lt;= $N$8)*(TEXT(AC125:AI125,"yyyy-mm")=AL126)*(AC126:AI126 = "▲")))</f>
        <v>0</v>
      </c>
      <c r="AO126" s="56" cm="1">
        <f t="array" ref="AO126">IF(AL126=AL125,0,SUMPRODUCT((AC125:AI125&gt;=$N$7)*(AC125:AI125 &lt;= $N$8)*(TEXT(AC125:AI125,"yyyy-mm")=AL126)*(AC126:AI126 = "★")))</f>
        <v>0</v>
      </c>
      <c r="AP126" s="30"/>
      <c r="AQ126" s="30"/>
    </row>
    <row r="127" spans="11:43">
      <c r="K127" s="37"/>
      <c r="L127" s="94">
        <v>86</v>
      </c>
      <c r="M127" s="11">
        <f>S125+1</f>
        <v>46377</v>
      </c>
      <c r="N127" s="11">
        <f t="shared" ref="N127:S127" si="489">M127+1</f>
        <v>46378</v>
      </c>
      <c r="O127" s="11">
        <f t="shared" si="489"/>
        <v>46379</v>
      </c>
      <c r="P127" s="11">
        <f t="shared" si="489"/>
        <v>46380</v>
      </c>
      <c r="Q127" s="11">
        <f t="shared" si="489"/>
        <v>46381</v>
      </c>
      <c r="R127" s="12">
        <f t="shared" si="489"/>
        <v>46382</v>
      </c>
      <c r="S127" s="13">
        <f t="shared" si="489"/>
        <v>46383</v>
      </c>
      <c r="T127" s="30">
        <f t="shared" ref="T127" si="490">COUNTIF(M128:S128,"★")</f>
        <v>0</v>
      </c>
      <c r="U127" s="30"/>
      <c r="V127" s="10" t="str">
        <f>TEXT(M127,"YYYY-MM")</f>
        <v>2026-12</v>
      </c>
      <c r="W127" s="56" cm="1">
        <f t="array" ref="W127">SUMPRODUCT((M127:S127&gt;=$N$7)*(M127:S127 &lt;= $N$8)*(TEXT(M127:S127,"yyyy-mm")=V127)*(M128:S128 = "●"))</f>
        <v>0</v>
      </c>
      <c r="X127" s="56" cm="1">
        <f t="array" ref="X127">SUMPRODUCT((R127:S127&gt;=$N$7)*(R127:S127 &lt;= $N$8)*(TEXT(R127:S127,"yyyy-mm")=V127)*(R128:S128 = "▲"))</f>
        <v>0</v>
      </c>
      <c r="Y127" s="56" cm="1">
        <f t="array" ref="Y127">SUMPRODUCT((M127:S127&gt;=$N$7)*(M127:S127 &lt;= $N$8)*(TEXT(M127:S127,"yyyy-mm")=V127)*(M128:S128 = "★"))</f>
        <v>0</v>
      </c>
      <c r="Z127" s="30"/>
      <c r="AA127" s="37"/>
      <c r="AB127" s="94">
        <v>107</v>
      </c>
      <c r="AC127" s="11">
        <f>AI125+1</f>
        <v>46524</v>
      </c>
      <c r="AD127" s="11">
        <f t="shared" ref="AD127:AI127" si="491">AC127+1</f>
        <v>46525</v>
      </c>
      <c r="AE127" s="11">
        <f t="shared" si="491"/>
        <v>46526</v>
      </c>
      <c r="AF127" s="11">
        <f t="shared" si="491"/>
        <v>46527</v>
      </c>
      <c r="AG127" s="11">
        <f t="shared" si="491"/>
        <v>46528</v>
      </c>
      <c r="AH127" s="12">
        <f t="shared" si="491"/>
        <v>46529</v>
      </c>
      <c r="AI127" s="13">
        <f t="shared" si="491"/>
        <v>46530</v>
      </c>
      <c r="AJ127" s="30">
        <f t="shared" ref="AJ127" si="492">COUNTIF(AC128:AI128,"★")</f>
        <v>0</v>
      </c>
      <c r="AK127" s="30"/>
      <c r="AL127" s="10" t="str">
        <f>TEXT(AC127,"YYYY-MM")</f>
        <v>2027-05</v>
      </c>
      <c r="AM127" s="56" cm="1">
        <f t="array" ref="AM127">SUMPRODUCT((AC127:AI127&gt;=$N$7)*(AC127:AI127 &lt;= $N$8)*(TEXT(AC127:AI127,"yyyy-mm")=AL127)*(AC128:AI128 = "●"))</f>
        <v>0</v>
      </c>
      <c r="AN127" s="56" cm="1">
        <f t="array" ref="AN127">SUMPRODUCT((AH127:AI127&gt;=$N$7)*(AH127:AI127 &lt;= $N$8)*(TEXT(AH127:AI127,"yyyy-mm")=AL127)*(AH128:AI128 = "▲"))</f>
        <v>0</v>
      </c>
      <c r="AO127" s="56" cm="1">
        <f t="array" ref="AO127">SUMPRODUCT((AC127:AI127&gt;=$N$7)*(AC127:AI127 &lt;= $N$8)*(TEXT(AC127:AI127,"yyyy-mm")=AL127)*(AC128:AI128 = "★"))</f>
        <v>0</v>
      </c>
      <c r="AP127" s="30"/>
      <c r="AQ127" s="30"/>
    </row>
    <row r="128" spans="11:43" ht="20.25" thickBot="1">
      <c r="K128" s="37" t="str">
        <f t="shared" ref="K128" si="493">IF(U128&gt;=0.285,"OK","NG")</f>
        <v>NG</v>
      </c>
      <c r="L128" s="95"/>
      <c r="M128" s="14"/>
      <c r="N128" s="14"/>
      <c r="O128" s="14"/>
      <c r="P128" s="14"/>
      <c r="Q128" s="14"/>
      <c r="R128" s="15"/>
      <c r="S128" s="16"/>
      <c r="T128" s="30">
        <f t="shared" ref="T128" si="494">COUNTIF(M128:S128,"●")</f>
        <v>0</v>
      </c>
      <c r="U128" s="64">
        <f t="shared" ref="U128" si="495">IF(COUNTA(M128:S128)=0,-1,IF(OR(COUNTIF(M128:S128,"▲")&gt;6,AND(M127&lt;$N$8,$N$8&lt;S127)),0.285,IF(T127+T128=0,0,T128/(T128+T127))))</f>
        <v>-1</v>
      </c>
      <c r="V128" s="10" t="str">
        <f>TEXT(S127,"YYYY-MM")</f>
        <v>2026-12</v>
      </c>
      <c r="W128" s="56" cm="1">
        <f t="array" ref="W128">IF(V128=V127,0,SUMPRODUCT((M127:S127&gt;=$N$7)*(M127:S127 &lt;= $N$8)*(TEXT(M127:S127,"yyyy-mm")=V128)*(M128:S128 = "●")))</f>
        <v>0</v>
      </c>
      <c r="X128" s="56" cm="1">
        <f t="array" ref="X128">IF(V128=V127,0,SUMPRODUCT((M127:S127&gt;=$N$7)*(M127:S127 &lt;= $N$8)*(TEXT(M127:S127,"yyyy-mm")=V128)*(M128:S128 = "▲")))</f>
        <v>0</v>
      </c>
      <c r="Y128" s="56" cm="1">
        <f t="array" ref="Y128">IF(V128=V127,0,SUMPRODUCT((M127:S127&gt;=$N$7)*(M127:S127 &lt;= $N$8)*(TEXT(M127:S127,"yyyy-mm")=V128)*(M128:S128 = "★")))</f>
        <v>0</v>
      </c>
      <c r="Z128" s="30"/>
      <c r="AA128" s="37" t="str">
        <f t="shared" ref="AA128" si="496">IF(AK128&gt;=0.285,"OK","NG")</f>
        <v>NG</v>
      </c>
      <c r="AB128" s="95"/>
      <c r="AC128" s="14"/>
      <c r="AD128" s="14"/>
      <c r="AE128" s="14"/>
      <c r="AF128" s="14"/>
      <c r="AG128" s="14"/>
      <c r="AH128" s="15"/>
      <c r="AI128" s="16"/>
      <c r="AJ128" s="30">
        <f t="shared" ref="AJ128" si="497">COUNTIF(AC128:AI128,"●")</f>
        <v>0</v>
      </c>
      <c r="AK128" s="64">
        <f t="shared" ref="AK128" si="498">IF(COUNTA(AC128:AI128)=0,-1,IF(OR(COUNTIF(AC128:AI128,"▲")&gt;6,AND(AC127&lt;$N$8,$N$8&lt;AI127)),0.285,IF(AJ127+AJ128=0,0,AJ128/(AJ128+AJ127))))</f>
        <v>-1</v>
      </c>
      <c r="AL128" s="10" t="str">
        <f>TEXT(AI127,"YYYY-MM")</f>
        <v>2027-05</v>
      </c>
      <c r="AM128" s="56" cm="1">
        <f t="array" ref="AM128">IF(AL128=AL127,0,SUMPRODUCT((AC127:AI127&gt;=$N$7)*(AC127:AI127 &lt;= $N$8)*(TEXT(AC127:AI127,"yyyy-mm")=AL128)*(AC128:AI128 = "●")))</f>
        <v>0</v>
      </c>
      <c r="AN128" s="56" cm="1">
        <f t="array" ref="AN128">IF(AL128=AL127,0,SUMPRODUCT((AC127:AI127&gt;=$N$7)*(AC127:AI127 &lt;= $N$8)*(TEXT(AC127:AI127,"yyyy-mm")=AL128)*(AC128:AI128 = "▲")))</f>
        <v>0</v>
      </c>
      <c r="AO128" s="56" cm="1">
        <f t="array" ref="AO128">IF(AL128=AL127,0,SUMPRODUCT((AC127:AI127&gt;=$N$7)*(AC127:AI127 &lt;= $N$8)*(TEXT(AC127:AI127,"yyyy-mm")=AL128)*(AC128:AI128 = "★")))</f>
        <v>0</v>
      </c>
      <c r="AP128" s="30"/>
      <c r="AQ128" s="30"/>
    </row>
    <row r="129" spans="11:43">
      <c r="K129" s="37"/>
      <c r="L129" s="94">
        <v>87</v>
      </c>
      <c r="M129" s="11">
        <f>S127+1</f>
        <v>46384</v>
      </c>
      <c r="N129" s="11">
        <f t="shared" ref="N129:S129" si="499">M129+1</f>
        <v>46385</v>
      </c>
      <c r="O129" s="11">
        <f t="shared" si="499"/>
        <v>46386</v>
      </c>
      <c r="P129" s="11">
        <f t="shared" si="499"/>
        <v>46387</v>
      </c>
      <c r="Q129" s="11">
        <f t="shared" si="499"/>
        <v>46388</v>
      </c>
      <c r="R129" s="12">
        <f t="shared" si="499"/>
        <v>46389</v>
      </c>
      <c r="S129" s="13">
        <f t="shared" si="499"/>
        <v>46390</v>
      </c>
      <c r="T129" s="30">
        <f t="shared" ref="T129" si="500">COUNTIF(M130:S130,"★")</f>
        <v>0</v>
      </c>
      <c r="U129" s="30"/>
      <c r="V129" s="10" t="str">
        <f>TEXT(M129,"YYYY-MM")</f>
        <v>2026-12</v>
      </c>
      <c r="W129" s="56" cm="1">
        <f t="array" ref="W129">SUMPRODUCT((M129:S129&gt;=$N$7)*(M129:S129 &lt;= $N$8)*(TEXT(M129:S129,"yyyy-mm")=V129)*(M130:S130 = "●"))</f>
        <v>0</v>
      </c>
      <c r="X129" s="56" cm="1">
        <f t="array" ref="X129">SUMPRODUCT((R129:S129&gt;=$N$7)*(R129:S129 &lt;= $N$8)*(TEXT(R129:S129,"yyyy-mm")=V129)*(R130:S130 = "▲"))</f>
        <v>0</v>
      </c>
      <c r="Y129" s="56" cm="1">
        <f t="array" ref="Y129">SUMPRODUCT((M129:S129&gt;=$N$7)*(M129:S129 &lt;= $N$8)*(TEXT(M129:S129,"yyyy-mm")=V129)*(M130:S130 = "★"))</f>
        <v>0</v>
      </c>
      <c r="Z129" s="30"/>
      <c r="AA129" s="37"/>
      <c r="AB129" s="94">
        <v>108</v>
      </c>
      <c r="AC129" s="11">
        <f>AI127+1</f>
        <v>46531</v>
      </c>
      <c r="AD129" s="11">
        <f t="shared" ref="AD129:AI129" si="501">AC129+1</f>
        <v>46532</v>
      </c>
      <c r="AE129" s="11">
        <f t="shared" si="501"/>
        <v>46533</v>
      </c>
      <c r="AF129" s="11">
        <f t="shared" si="501"/>
        <v>46534</v>
      </c>
      <c r="AG129" s="11">
        <f t="shared" si="501"/>
        <v>46535</v>
      </c>
      <c r="AH129" s="12">
        <f t="shared" si="501"/>
        <v>46536</v>
      </c>
      <c r="AI129" s="13">
        <f t="shared" si="501"/>
        <v>46537</v>
      </c>
      <c r="AJ129" s="30">
        <f t="shared" ref="AJ129" si="502">COUNTIF(AC130:AI130,"★")</f>
        <v>0</v>
      </c>
      <c r="AK129" s="30"/>
      <c r="AL129" s="10" t="str">
        <f>TEXT(AC129,"YYYY-MM")</f>
        <v>2027-05</v>
      </c>
      <c r="AM129" s="56" cm="1">
        <f t="array" ref="AM129">SUMPRODUCT((AC129:AI129&gt;=$N$7)*(AC129:AI129 &lt;= $N$8)*(TEXT(AC129:AI129,"yyyy-mm")=AL129)*(AC130:AI130 = "●"))</f>
        <v>0</v>
      </c>
      <c r="AN129" s="56" cm="1">
        <f t="array" ref="AN129">SUMPRODUCT((AH129:AI129&gt;=$N$7)*(AH129:AI129 &lt;= $N$8)*(TEXT(AH129:AI129,"yyyy-mm")=AL129)*(AH130:AI130 = "▲"))</f>
        <v>0</v>
      </c>
      <c r="AO129" s="56" cm="1">
        <f t="array" ref="AO129">SUMPRODUCT((AC129:AI129&gt;=$N$7)*(AC129:AI129 &lt;= $N$8)*(TEXT(AC129:AI129,"yyyy-mm")=AL129)*(AC130:AI130 = "★"))</f>
        <v>0</v>
      </c>
      <c r="AP129" s="30"/>
      <c r="AQ129" s="30"/>
    </row>
    <row r="130" spans="11:43" ht="20.25" thickBot="1">
      <c r="K130" s="37" t="str">
        <f t="shared" ref="K130" si="503">IF(U130&gt;=0.285,"OK","NG")</f>
        <v>NG</v>
      </c>
      <c r="L130" s="95"/>
      <c r="M130" s="14"/>
      <c r="N130" s="14"/>
      <c r="O130" s="14"/>
      <c r="P130" s="14"/>
      <c r="Q130" s="14"/>
      <c r="R130" s="15"/>
      <c r="S130" s="16"/>
      <c r="T130" s="30">
        <f t="shared" ref="T130" si="504">COUNTIF(M130:S130,"●")</f>
        <v>0</v>
      </c>
      <c r="U130" s="64">
        <f t="shared" ref="U130" si="505">IF(COUNTA(M130:S130)=0,-1,IF(OR(COUNTIF(M130:S130,"▲")&gt;6,AND(M129&lt;$N$8,$N$8&lt;S129)),0.285,IF(T129+T130=0,0,T130/(T130+T129))))</f>
        <v>-1</v>
      </c>
      <c r="V130" s="10" t="str">
        <f>TEXT(S129,"YYYY-MM")</f>
        <v>2027-01</v>
      </c>
      <c r="W130" s="56" cm="1">
        <f t="array" ref="W130">IF(V130=V129,0,SUMPRODUCT((M129:S129&gt;=$N$7)*(M129:S129 &lt;= $N$8)*(TEXT(M129:S129,"yyyy-mm")=V130)*(M130:S130 = "●")))</f>
        <v>0</v>
      </c>
      <c r="X130" s="56" cm="1">
        <f t="array" ref="X130">IF(V130=V129,0,SUMPRODUCT((M129:S129&gt;=$N$7)*(M129:S129 &lt;= $N$8)*(TEXT(M129:S129,"yyyy-mm")=V130)*(M130:S130 = "▲")))</f>
        <v>0</v>
      </c>
      <c r="Y130" s="56" cm="1">
        <f t="array" ref="Y130">IF(V130=V129,0,SUMPRODUCT((M129:S129&gt;=$N$7)*(M129:S129 &lt;= $N$8)*(TEXT(M129:S129,"yyyy-mm")=V130)*(M130:S130 = "★")))</f>
        <v>0</v>
      </c>
      <c r="Z130" s="30"/>
      <c r="AA130" s="37" t="str">
        <f t="shared" ref="AA130" si="506">IF(AK130&gt;=0.285,"OK","NG")</f>
        <v>NG</v>
      </c>
      <c r="AB130" s="95"/>
      <c r="AC130" s="14"/>
      <c r="AD130" s="14"/>
      <c r="AE130" s="14"/>
      <c r="AF130" s="14"/>
      <c r="AG130" s="14"/>
      <c r="AH130" s="15"/>
      <c r="AI130" s="16"/>
      <c r="AJ130" s="30">
        <f t="shared" ref="AJ130" si="507">COUNTIF(AC130:AI130,"●")</f>
        <v>0</v>
      </c>
      <c r="AK130" s="64">
        <f t="shared" ref="AK130" si="508">IF(COUNTA(AC130:AI130)=0,-1,IF(OR(COUNTIF(AC130:AI130,"▲")&gt;6,AND(AC129&lt;$N$8,$N$8&lt;AI129)),0.285,IF(AJ129+AJ130=0,0,AJ130/(AJ130+AJ129))))</f>
        <v>-1</v>
      </c>
      <c r="AL130" s="10" t="str">
        <f>TEXT(AI129,"YYYY-MM")</f>
        <v>2027-05</v>
      </c>
      <c r="AM130" s="56" cm="1">
        <f t="array" ref="AM130">IF(AL130=AL129,0,SUMPRODUCT((AC129:AI129&gt;=$N$7)*(AC129:AI129 &lt;= $N$8)*(TEXT(AC129:AI129,"yyyy-mm")=AL130)*(AC130:AI130 = "●")))</f>
        <v>0</v>
      </c>
      <c r="AN130" s="56" cm="1">
        <f t="array" ref="AN130">IF(AL130=AL129,0,SUMPRODUCT((AC129:AI129&gt;=$N$7)*(AC129:AI129 &lt;= $N$8)*(TEXT(AC129:AI129,"yyyy-mm")=AL130)*(AC130:AI130 = "▲")))</f>
        <v>0</v>
      </c>
      <c r="AO130" s="56" cm="1">
        <f t="array" ref="AO130">IF(AL130=AL129,0,SUMPRODUCT((AC129:AI129&gt;=$N$7)*(AC129:AI129 &lt;= $N$8)*(TEXT(AC129:AI129,"yyyy-mm")=AL130)*(AC130:AI130 = "★")))</f>
        <v>0</v>
      </c>
      <c r="AP130" s="30"/>
      <c r="AQ130" s="30"/>
    </row>
    <row r="131" spans="11:43">
      <c r="K131" s="37"/>
      <c r="L131" s="94">
        <v>88</v>
      </c>
      <c r="M131" s="11">
        <f>S129+1</f>
        <v>46391</v>
      </c>
      <c r="N131" s="11">
        <f t="shared" ref="N131:S131" si="509">M131+1</f>
        <v>46392</v>
      </c>
      <c r="O131" s="11">
        <f t="shared" si="509"/>
        <v>46393</v>
      </c>
      <c r="P131" s="11">
        <f t="shared" si="509"/>
        <v>46394</v>
      </c>
      <c r="Q131" s="11">
        <f t="shared" si="509"/>
        <v>46395</v>
      </c>
      <c r="R131" s="12">
        <f t="shared" si="509"/>
        <v>46396</v>
      </c>
      <c r="S131" s="13">
        <f t="shared" si="509"/>
        <v>46397</v>
      </c>
      <c r="T131" s="30">
        <f t="shared" ref="T131" si="510">COUNTIF(M132:S132,"★")</f>
        <v>0</v>
      </c>
      <c r="U131" s="30"/>
      <c r="V131" s="10" t="str">
        <f>TEXT(M131,"YYYY-MM")</f>
        <v>2027-01</v>
      </c>
      <c r="W131" s="56" cm="1">
        <f t="array" ref="W131">SUMPRODUCT((M131:S131&gt;=$N$7)*(M131:S131 &lt;= $N$8)*(TEXT(M131:S131,"yyyy-mm")=V131)*(M132:S132 = "●"))</f>
        <v>0</v>
      </c>
      <c r="X131" s="56" cm="1">
        <f t="array" ref="X131">SUMPRODUCT((R131:S131&gt;=$N$7)*(R131:S131 &lt;= $N$8)*(TEXT(R131:S131,"yyyy-mm")=V131)*(R132:S132 = "▲"))</f>
        <v>0</v>
      </c>
      <c r="Y131" s="56" cm="1">
        <f t="array" ref="Y131">SUMPRODUCT((M131:S131&gt;=$N$7)*(M131:S131 &lt;= $N$8)*(TEXT(M131:S131,"yyyy-mm")=V131)*(M132:S132 = "★"))</f>
        <v>0</v>
      </c>
      <c r="Z131" s="30"/>
      <c r="AA131" s="37"/>
      <c r="AB131" s="94">
        <v>109</v>
      </c>
      <c r="AC131" s="11">
        <f>AI129+1</f>
        <v>46538</v>
      </c>
      <c r="AD131" s="11">
        <f t="shared" ref="AD131:AI131" si="511">AC131+1</f>
        <v>46539</v>
      </c>
      <c r="AE131" s="11">
        <f t="shared" si="511"/>
        <v>46540</v>
      </c>
      <c r="AF131" s="11">
        <f t="shared" si="511"/>
        <v>46541</v>
      </c>
      <c r="AG131" s="11">
        <f t="shared" si="511"/>
        <v>46542</v>
      </c>
      <c r="AH131" s="12">
        <f t="shared" si="511"/>
        <v>46543</v>
      </c>
      <c r="AI131" s="13">
        <f t="shared" si="511"/>
        <v>46544</v>
      </c>
      <c r="AJ131" s="30">
        <f t="shared" ref="AJ131" si="512">COUNTIF(AC132:AI132,"★")</f>
        <v>0</v>
      </c>
      <c r="AK131" s="30"/>
      <c r="AL131" s="10" t="str">
        <f>TEXT(AC131,"YYYY-MM")</f>
        <v>2027-05</v>
      </c>
      <c r="AM131" s="56" cm="1">
        <f t="array" ref="AM131">SUMPRODUCT((AC131:AI131&gt;=$N$7)*(AC131:AI131 &lt;= $N$8)*(TEXT(AC131:AI131,"yyyy-mm")=AL131)*(AC132:AI132 = "●"))</f>
        <v>0</v>
      </c>
      <c r="AN131" s="56" cm="1">
        <f t="array" ref="AN131">SUMPRODUCT((AH131:AI131&gt;=$N$7)*(AH131:AI131 &lt;= $N$8)*(TEXT(AH131:AI131,"yyyy-mm")=AL131)*(AH132:AI132 = "▲"))</f>
        <v>0</v>
      </c>
      <c r="AO131" s="56" cm="1">
        <f t="array" ref="AO131">SUMPRODUCT((AC131:AI131&gt;=$N$7)*(AC131:AI131 &lt;= $N$8)*(TEXT(AC131:AI131,"yyyy-mm")=AL131)*(AC132:AI132 = "★"))</f>
        <v>0</v>
      </c>
      <c r="AP131" s="30"/>
      <c r="AQ131" s="30"/>
    </row>
    <row r="132" spans="11:43" ht="20.25" thickBot="1">
      <c r="K132" s="37" t="str">
        <f t="shared" ref="K132" si="513">IF(U132&gt;=0.285,"OK","NG")</f>
        <v>NG</v>
      </c>
      <c r="L132" s="95"/>
      <c r="M132" s="14"/>
      <c r="N132" s="14"/>
      <c r="O132" s="14"/>
      <c r="P132" s="14"/>
      <c r="Q132" s="14"/>
      <c r="R132" s="15"/>
      <c r="S132" s="16"/>
      <c r="T132" s="30">
        <f t="shared" ref="T132" si="514">COUNTIF(M132:S132,"●")</f>
        <v>0</v>
      </c>
      <c r="U132" s="64">
        <f t="shared" ref="U132" si="515">IF(COUNTA(M132:S132)=0,-1,IF(OR(COUNTIF(M132:S132,"▲")&gt;6,AND(M131&lt;$N$8,$N$8&lt;S131)),0.285,IF(T131+T132=0,0,T132/(T132+T131))))</f>
        <v>-1</v>
      </c>
      <c r="V132" s="10" t="str">
        <f>TEXT(S131,"YYYY-MM")</f>
        <v>2027-01</v>
      </c>
      <c r="W132" s="56" cm="1">
        <f t="array" ref="W132">IF(V132=V131,0,SUMPRODUCT((M131:S131&gt;=$N$7)*(M131:S131 &lt;= $N$8)*(TEXT(M131:S131,"yyyy-mm")=V132)*(M132:S132 = "●")))</f>
        <v>0</v>
      </c>
      <c r="X132" s="56" cm="1">
        <f t="array" ref="X132">IF(V132=V131,0,SUMPRODUCT((M131:S131&gt;=$N$7)*(M131:S131 &lt;= $N$8)*(TEXT(M131:S131,"yyyy-mm")=V132)*(M132:S132 = "▲")))</f>
        <v>0</v>
      </c>
      <c r="Y132" s="56" cm="1">
        <f t="array" ref="Y132">IF(V132=V131,0,SUMPRODUCT((M131:S131&gt;=$N$7)*(M131:S131 &lt;= $N$8)*(TEXT(M131:S131,"yyyy-mm")=V132)*(M132:S132 = "★")))</f>
        <v>0</v>
      </c>
      <c r="Z132" s="30"/>
      <c r="AA132" s="37" t="str">
        <f t="shared" ref="AA132" si="516">IF(AK132&gt;=0.285,"OK","NG")</f>
        <v>NG</v>
      </c>
      <c r="AB132" s="95"/>
      <c r="AC132" s="14"/>
      <c r="AD132" s="14"/>
      <c r="AE132" s="14"/>
      <c r="AF132" s="14"/>
      <c r="AG132" s="14"/>
      <c r="AH132" s="15"/>
      <c r="AI132" s="16"/>
      <c r="AJ132" s="30">
        <f t="shared" ref="AJ132" si="517">COUNTIF(AC132:AI132,"●")</f>
        <v>0</v>
      </c>
      <c r="AK132" s="64">
        <f t="shared" ref="AK132" si="518">IF(COUNTA(AC132:AI132)=0,-1,IF(OR(COUNTIF(AC132:AI132,"▲")&gt;6,AND(AC131&lt;$N$8,$N$8&lt;AI131)),0.285,IF(AJ131+AJ132=0,0,AJ132/(AJ132+AJ131))))</f>
        <v>-1</v>
      </c>
      <c r="AL132" s="10" t="str">
        <f>TEXT(AI131,"YYYY-MM")</f>
        <v>2027-06</v>
      </c>
      <c r="AM132" s="56" cm="1">
        <f t="array" ref="AM132">IF(AL132=AL131,0,SUMPRODUCT((AC131:AI131&gt;=$N$7)*(AC131:AI131 &lt;= $N$8)*(TEXT(AC131:AI131,"yyyy-mm")=AL132)*(AC132:AI132 = "●")))</f>
        <v>0</v>
      </c>
      <c r="AN132" s="56" cm="1">
        <f t="array" ref="AN132">IF(AL132=AL131,0,SUMPRODUCT((AC131:AI131&gt;=$N$7)*(AC131:AI131 &lt;= $N$8)*(TEXT(AC131:AI131,"yyyy-mm")=AL132)*(AC132:AI132 = "▲")))</f>
        <v>0</v>
      </c>
      <c r="AO132" s="56" cm="1">
        <f t="array" ref="AO132">IF(AL132=AL131,0,SUMPRODUCT((AC131:AI131&gt;=$N$7)*(AC131:AI131 &lt;= $N$8)*(TEXT(AC131:AI131,"yyyy-mm")=AL132)*(AC132:AI132 = "★")))</f>
        <v>0</v>
      </c>
      <c r="AP132" s="30"/>
      <c r="AQ132" s="30"/>
    </row>
    <row r="133" spans="11:43">
      <c r="K133" s="37"/>
      <c r="L133" s="94">
        <v>89</v>
      </c>
      <c r="M133" s="11">
        <f>S131+1</f>
        <v>46398</v>
      </c>
      <c r="N133" s="11">
        <f t="shared" ref="N133:S133" si="519">M133+1</f>
        <v>46399</v>
      </c>
      <c r="O133" s="11">
        <f t="shared" si="519"/>
        <v>46400</v>
      </c>
      <c r="P133" s="11">
        <f t="shared" si="519"/>
        <v>46401</v>
      </c>
      <c r="Q133" s="11">
        <f t="shared" si="519"/>
        <v>46402</v>
      </c>
      <c r="R133" s="12">
        <f t="shared" si="519"/>
        <v>46403</v>
      </c>
      <c r="S133" s="13">
        <f t="shared" si="519"/>
        <v>46404</v>
      </c>
      <c r="T133" s="30">
        <f t="shared" ref="T133" si="520">COUNTIF(M134:S134,"★")</f>
        <v>0</v>
      </c>
      <c r="U133" s="30"/>
      <c r="V133" s="10" t="str">
        <f>TEXT(M133,"YYYY-MM")</f>
        <v>2027-01</v>
      </c>
      <c r="W133" s="56" cm="1">
        <f t="array" ref="W133">SUMPRODUCT((M133:S133&gt;=$N$7)*(M133:S133 &lt;= $N$8)*(TEXT(M133:S133,"yyyy-mm")=V133)*(M134:S134 = "●"))</f>
        <v>0</v>
      </c>
      <c r="X133" s="56" cm="1">
        <f t="array" ref="X133">SUMPRODUCT((R133:S133&gt;=$N$7)*(R133:S133 &lt;= $N$8)*(TEXT(R133:S133,"yyyy-mm")=V133)*(R134:S134 = "▲"))</f>
        <v>0</v>
      </c>
      <c r="Y133" s="56" cm="1">
        <f t="array" ref="Y133">SUMPRODUCT((M133:S133&gt;=$N$7)*(M133:S133 &lt;= $N$8)*(TEXT(M133:S133,"yyyy-mm")=V133)*(M134:S134 = "★"))</f>
        <v>0</v>
      </c>
      <c r="Z133" s="30"/>
      <c r="AA133" s="37"/>
      <c r="AB133" s="94">
        <v>110</v>
      </c>
      <c r="AC133" s="11">
        <f>AI131+1</f>
        <v>46545</v>
      </c>
      <c r="AD133" s="11">
        <f t="shared" ref="AD133:AI133" si="521">AC133+1</f>
        <v>46546</v>
      </c>
      <c r="AE133" s="11">
        <f t="shared" si="521"/>
        <v>46547</v>
      </c>
      <c r="AF133" s="11">
        <f t="shared" si="521"/>
        <v>46548</v>
      </c>
      <c r="AG133" s="11">
        <f t="shared" si="521"/>
        <v>46549</v>
      </c>
      <c r="AH133" s="12">
        <f t="shared" si="521"/>
        <v>46550</v>
      </c>
      <c r="AI133" s="13">
        <f t="shared" si="521"/>
        <v>46551</v>
      </c>
      <c r="AJ133" s="30">
        <f t="shared" ref="AJ133" si="522">COUNTIF(AC134:AI134,"★")</f>
        <v>0</v>
      </c>
      <c r="AK133" s="30"/>
      <c r="AL133" s="10" t="str">
        <f>TEXT(AC133,"YYYY-MM")</f>
        <v>2027-06</v>
      </c>
      <c r="AM133" s="56" cm="1">
        <f t="array" ref="AM133">SUMPRODUCT((AC133:AI133&gt;=$N$7)*(AC133:AI133 &lt;= $N$8)*(TEXT(AC133:AI133,"yyyy-mm")=AL133)*(AC134:AI134 = "●"))</f>
        <v>0</v>
      </c>
      <c r="AN133" s="56" cm="1">
        <f t="array" ref="AN133">SUMPRODUCT((AH133:AI133&gt;=$N$7)*(AH133:AI133 &lt;= $N$8)*(TEXT(AH133:AI133,"yyyy-mm")=AL133)*(AH134:AI134 = "▲"))</f>
        <v>0</v>
      </c>
      <c r="AO133" s="56" cm="1">
        <f t="array" ref="AO133">SUMPRODUCT((AC133:AI133&gt;=$N$7)*(AC133:AI133 &lt;= $N$8)*(TEXT(AC133:AI133,"yyyy-mm")=AL133)*(AC134:AI134 = "★"))</f>
        <v>0</v>
      </c>
      <c r="AP133" s="30"/>
      <c r="AQ133" s="30"/>
    </row>
    <row r="134" spans="11:43" ht="20.25" thickBot="1">
      <c r="K134" s="37" t="str">
        <f t="shared" ref="K134" si="523">IF(U134&gt;=0.285,"OK","NG")</f>
        <v>NG</v>
      </c>
      <c r="L134" s="95"/>
      <c r="M134" s="14"/>
      <c r="N134" s="14"/>
      <c r="O134" s="14"/>
      <c r="P134" s="14"/>
      <c r="Q134" s="14"/>
      <c r="R134" s="15"/>
      <c r="S134" s="16"/>
      <c r="T134" s="30">
        <f t="shared" ref="T134" si="524">COUNTIF(M134:S134,"●")</f>
        <v>0</v>
      </c>
      <c r="U134" s="64">
        <f t="shared" ref="U134" si="525">IF(COUNTA(M134:S134)=0,-1,IF(OR(COUNTIF(M134:S134,"▲")&gt;6,AND(M133&lt;$N$8,$N$8&lt;S133)),0.285,IF(T133+T134=0,0,T134/(T134+T133))))</f>
        <v>-1</v>
      </c>
      <c r="V134" s="10" t="str">
        <f>TEXT(S133,"YYYY-MM")</f>
        <v>2027-01</v>
      </c>
      <c r="W134" s="56" cm="1">
        <f t="array" ref="W134">IF(V134=V133,0,SUMPRODUCT((M133:S133&gt;=$N$7)*(M133:S133 &lt;= $N$8)*(TEXT(M133:S133,"yyyy-mm")=V134)*(M134:S134 = "●")))</f>
        <v>0</v>
      </c>
      <c r="X134" s="56" cm="1">
        <f t="array" ref="X134">IF(V134=V133,0,SUMPRODUCT((M133:S133&gt;=$N$7)*(M133:S133 &lt;= $N$8)*(TEXT(M133:S133,"yyyy-mm")=V134)*(M134:S134 = "▲")))</f>
        <v>0</v>
      </c>
      <c r="Y134" s="56" cm="1">
        <f t="array" ref="Y134">IF(V134=V133,0,SUMPRODUCT((M133:S133&gt;=$N$7)*(M133:S133 &lt;= $N$8)*(TEXT(M133:S133,"yyyy-mm")=V134)*(M134:S134 = "★")))</f>
        <v>0</v>
      </c>
      <c r="Z134" s="30"/>
      <c r="AA134" s="37" t="str">
        <f t="shared" ref="AA134" si="526">IF(AK134&gt;=0.285,"OK","NG")</f>
        <v>NG</v>
      </c>
      <c r="AB134" s="95"/>
      <c r="AC134" s="14"/>
      <c r="AD134" s="14"/>
      <c r="AE134" s="14"/>
      <c r="AF134" s="14"/>
      <c r="AG134" s="14"/>
      <c r="AH134" s="15"/>
      <c r="AI134" s="16"/>
      <c r="AJ134" s="30">
        <f t="shared" ref="AJ134" si="527">COUNTIF(AC134:AI134,"●")</f>
        <v>0</v>
      </c>
      <c r="AK134" s="64">
        <f t="shared" ref="AK134" si="528">IF(COUNTA(AC134:AI134)=0,-1,IF(OR(COUNTIF(AC134:AI134,"▲")&gt;6,AND(AC133&lt;$N$8,$N$8&lt;AI133)),0.285,IF(AJ133+AJ134=0,0,AJ134/(AJ134+AJ133))))</f>
        <v>-1</v>
      </c>
      <c r="AL134" s="10" t="str">
        <f>TEXT(AI133,"YYYY-MM")</f>
        <v>2027-06</v>
      </c>
      <c r="AM134" s="56" cm="1">
        <f t="array" ref="AM134">IF(AL134=AL133,0,SUMPRODUCT((AC133:AI133&gt;=$N$7)*(AC133:AI133 &lt;= $N$8)*(TEXT(AC133:AI133,"yyyy-mm")=AL134)*(AC134:AI134 = "●")))</f>
        <v>0</v>
      </c>
      <c r="AN134" s="56" cm="1">
        <f t="array" ref="AN134">IF(AL134=AL133,0,SUMPRODUCT((AC133:AI133&gt;=$N$7)*(AC133:AI133 &lt;= $N$8)*(TEXT(AC133:AI133,"yyyy-mm")=AL134)*(AC134:AI134 = "▲")))</f>
        <v>0</v>
      </c>
      <c r="AO134" s="56" cm="1">
        <f t="array" ref="AO134">IF(AL134=AL133,0,SUMPRODUCT((AC133:AI133&gt;=$N$7)*(AC133:AI133 &lt;= $N$8)*(TEXT(AC133:AI133,"yyyy-mm")=AL134)*(AC134:AI134 = "★")))</f>
        <v>0</v>
      </c>
      <c r="AP134" s="30"/>
      <c r="AQ134" s="30"/>
    </row>
    <row r="135" spans="11:43">
      <c r="K135" s="37"/>
      <c r="L135" s="94">
        <v>90</v>
      </c>
      <c r="M135" s="11">
        <f>S133+1</f>
        <v>46405</v>
      </c>
      <c r="N135" s="11">
        <f t="shared" ref="N135:S135" si="529">M135+1</f>
        <v>46406</v>
      </c>
      <c r="O135" s="11">
        <f t="shared" si="529"/>
        <v>46407</v>
      </c>
      <c r="P135" s="11">
        <f t="shared" si="529"/>
        <v>46408</v>
      </c>
      <c r="Q135" s="11">
        <f t="shared" si="529"/>
        <v>46409</v>
      </c>
      <c r="R135" s="12">
        <f t="shared" si="529"/>
        <v>46410</v>
      </c>
      <c r="S135" s="13">
        <f t="shared" si="529"/>
        <v>46411</v>
      </c>
      <c r="T135" s="30">
        <f t="shared" ref="T135" si="530">COUNTIF(M136:S136,"★")</f>
        <v>0</v>
      </c>
      <c r="U135" s="30"/>
      <c r="V135" s="10" t="str">
        <f>TEXT(M135,"YYYY-MM")</f>
        <v>2027-01</v>
      </c>
      <c r="W135" s="56" cm="1">
        <f t="array" ref="W135">SUMPRODUCT((M135:S135&gt;=$N$7)*(M135:S135 &lt;= $N$8)*(TEXT(M135:S135,"yyyy-mm")=V135)*(M136:S136 = "●"))</f>
        <v>0</v>
      </c>
      <c r="X135" s="56" cm="1">
        <f t="array" ref="X135">SUMPRODUCT((R135:S135&gt;=$N$7)*(R135:S135 &lt;= $N$8)*(TEXT(R135:S135,"yyyy-mm")=V135)*(R136:S136 = "▲"))</f>
        <v>0</v>
      </c>
      <c r="Y135" s="56" cm="1">
        <f t="array" ref="Y135">SUMPRODUCT((M135:S135&gt;=$N$7)*(M135:S135 &lt;= $N$8)*(TEXT(M135:S135,"yyyy-mm")=V135)*(M136:S136 = "★"))</f>
        <v>0</v>
      </c>
      <c r="Z135" s="30"/>
      <c r="AA135" s="37"/>
      <c r="AB135" s="94">
        <v>111</v>
      </c>
      <c r="AC135" s="11">
        <f>AI133+1</f>
        <v>46552</v>
      </c>
      <c r="AD135" s="11">
        <f t="shared" ref="AD135:AI135" si="531">AC135+1</f>
        <v>46553</v>
      </c>
      <c r="AE135" s="11">
        <f t="shared" si="531"/>
        <v>46554</v>
      </c>
      <c r="AF135" s="11">
        <f t="shared" si="531"/>
        <v>46555</v>
      </c>
      <c r="AG135" s="11">
        <f t="shared" si="531"/>
        <v>46556</v>
      </c>
      <c r="AH135" s="12">
        <f t="shared" si="531"/>
        <v>46557</v>
      </c>
      <c r="AI135" s="13">
        <f t="shared" si="531"/>
        <v>46558</v>
      </c>
      <c r="AJ135" s="30">
        <f t="shared" ref="AJ135" si="532">COUNTIF(AC136:AI136,"★")</f>
        <v>0</v>
      </c>
      <c r="AK135" s="30"/>
      <c r="AL135" s="10" t="str">
        <f>TEXT(AC135,"YYYY-MM")</f>
        <v>2027-06</v>
      </c>
      <c r="AM135" s="56" cm="1">
        <f t="array" ref="AM135">SUMPRODUCT((AC135:AI135&gt;=$N$7)*(AC135:AI135 &lt;= $N$8)*(TEXT(AC135:AI135,"yyyy-mm")=AL135)*(AC136:AI136 = "●"))</f>
        <v>0</v>
      </c>
      <c r="AN135" s="56" cm="1">
        <f t="array" ref="AN135">SUMPRODUCT((AH135:AI135&gt;=$N$7)*(AH135:AI135 &lt;= $N$8)*(TEXT(AH135:AI135,"yyyy-mm")=AL135)*(AH136:AI136 = "▲"))</f>
        <v>0</v>
      </c>
      <c r="AO135" s="56" cm="1">
        <f t="array" ref="AO135">SUMPRODUCT((AC135:AI135&gt;=$N$7)*(AC135:AI135 &lt;= $N$8)*(TEXT(AC135:AI135,"yyyy-mm")=AL135)*(AC136:AI136 = "★"))</f>
        <v>0</v>
      </c>
      <c r="AP135" s="30"/>
      <c r="AQ135" s="30"/>
    </row>
    <row r="136" spans="11:43" ht="20.25" thickBot="1">
      <c r="K136" s="37" t="str">
        <f t="shared" ref="K136:K146" si="533">IF(U136&gt;=0.285,"OK","NG")</f>
        <v>NG</v>
      </c>
      <c r="L136" s="95"/>
      <c r="M136" s="14"/>
      <c r="N136" s="14"/>
      <c r="O136" s="14"/>
      <c r="P136" s="14"/>
      <c r="Q136" s="14"/>
      <c r="R136" s="15"/>
      <c r="S136" s="16"/>
      <c r="T136" s="30">
        <f t="shared" ref="T136" si="534">COUNTIF(M136:S136,"●")</f>
        <v>0</v>
      </c>
      <c r="U136" s="64">
        <f t="shared" ref="U136:U146" si="535">IF(COUNTA(M136:S136)=0,-1,IF(OR(COUNTIF(M136:S136,"▲")&gt;6,AND(M135&lt;$N$8,$N$8&lt;S135)),0.285,IF(T135+T136=0,0,T136/(T136+T135))))</f>
        <v>-1</v>
      </c>
      <c r="V136" s="10" t="str">
        <f>TEXT(S135,"YYYY-MM")</f>
        <v>2027-01</v>
      </c>
      <c r="W136" s="56" cm="1">
        <f t="array" ref="W136">IF(V136=V135,0,SUMPRODUCT((M135:S135&gt;=$N$7)*(M135:S135 &lt;= $N$8)*(TEXT(M135:S135,"yyyy-mm")=V136)*(M136:S136 = "●")))</f>
        <v>0</v>
      </c>
      <c r="X136" s="56" cm="1">
        <f t="array" ref="X136">IF(V136=V135,0,SUMPRODUCT((M135:S135&gt;=$N$7)*(M135:S135 &lt;= $N$8)*(TEXT(M135:S135,"yyyy-mm")=V136)*(M136:S136 = "▲")))</f>
        <v>0</v>
      </c>
      <c r="Y136" s="56" cm="1">
        <f t="array" ref="Y136">IF(V136=V135,0,SUMPRODUCT((M135:S135&gt;=$N$7)*(M135:S135 &lt;= $N$8)*(TEXT(M135:S135,"yyyy-mm")=V136)*(M136:S136 = "★")))</f>
        <v>0</v>
      </c>
      <c r="Z136" s="30"/>
      <c r="AA136" s="37" t="str">
        <f t="shared" ref="AA136:AA146" si="536">IF(AK136&gt;=0.285,"OK","NG")</f>
        <v>NG</v>
      </c>
      <c r="AB136" s="95"/>
      <c r="AC136" s="14"/>
      <c r="AD136" s="14"/>
      <c r="AE136" s="14"/>
      <c r="AF136" s="14"/>
      <c r="AG136" s="14"/>
      <c r="AH136" s="15"/>
      <c r="AI136" s="16"/>
      <c r="AJ136" s="30">
        <f t="shared" ref="AJ136" si="537">COUNTIF(AC136:AI136,"●")</f>
        <v>0</v>
      </c>
      <c r="AK136" s="64">
        <f t="shared" ref="AK136:AK146" si="538">IF(COUNTA(AC136:AI136)=0,-1,IF(OR(COUNTIF(AC136:AI136,"▲")&gt;6,AND(AC135&lt;$N$8,$N$8&lt;AI135)),0.285,IF(AJ135+AJ136=0,0,AJ136/(AJ136+AJ135))))</f>
        <v>-1</v>
      </c>
      <c r="AL136" s="10" t="str">
        <f>TEXT(AI135,"YYYY-MM")</f>
        <v>2027-06</v>
      </c>
      <c r="AM136" s="56" cm="1">
        <f t="array" ref="AM136">IF(AL136=AL135,0,SUMPRODUCT((AC135:AI135&gt;=$N$7)*(AC135:AI135 &lt;= $N$8)*(TEXT(AC135:AI135,"yyyy-mm")=AL136)*(AC136:AI136 = "●")))</f>
        <v>0</v>
      </c>
      <c r="AN136" s="56" cm="1">
        <f t="array" ref="AN136">IF(AL136=AL135,0,SUMPRODUCT((AC135:AI135&gt;=$N$7)*(AC135:AI135 &lt;= $N$8)*(TEXT(AC135:AI135,"yyyy-mm")=AL136)*(AC136:AI136 = "▲")))</f>
        <v>0</v>
      </c>
      <c r="AO136" s="56" cm="1">
        <f t="array" ref="AO136">IF(AL136=AL135,0,SUMPRODUCT((AC135:AI135&gt;=$N$7)*(AC135:AI135 &lt;= $N$8)*(TEXT(AC135:AI135,"yyyy-mm")=AL136)*(AC136:AI136 = "★")))</f>
        <v>0</v>
      </c>
      <c r="AP136" s="30"/>
      <c r="AQ136" s="30"/>
    </row>
    <row r="137" spans="11:43">
      <c r="K137" s="37"/>
      <c r="L137" s="94">
        <v>91</v>
      </c>
      <c r="M137" s="11">
        <f>S135+1</f>
        <v>46412</v>
      </c>
      <c r="N137" s="11">
        <f t="shared" ref="N137:S137" si="539">M137+1</f>
        <v>46413</v>
      </c>
      <c r="O137" s="11">
        <f t="shared" si="539"/>
        <v>46414</v>
      </c>
      <c r="P137" s="11">
        <f t="shared" si="539"/>
        <v>46415</v>
      </c>
      <c r="Q137" s="11">
        <f t="shared" si="539"/>
        <v>46416</v>
      </c>
      <c r="R137" s="12">
        <f t="shared" si="539"/>
        <v>46417</v>
      </c>
      <c r="S137" s="13">
        <f t="shared" si="539"/>
        <v>46418</v>
      </c>
      <c r="T137" s="30">
        <f t="shared" ref="T137" si="540">COUNTIF(M138:S138,"★")</f>
        <v>0</v>
      </c>
      <c r="U137" s="30"/>
      <c r="V137" s="10" t="str">
        <f t="shared" ref="V137" si="541">TEXT(M137,"YYYY-MM")</f>
        <v>2027-01</v>
      </c>
      <c r="W137" s="56" cm="1">
        <f t="array" ref="W137">SUMPRODUCT((M137:S137&gt;=$N$7)*(M137:S137 &lt;= $N$8)*(TEXT(M137:S137,"yyyy-mm")=V137)*(M138:S138 = "●"))</f>
        <v>0</v>
      </c>
      <c r="X137" s="56" cm="1">
        <f t="array" ref="X137">SUMPRODUCT((R137:S137&gt;=$N$7)*(R137:S137 &lt;= $N$8)*(TEXT(R137:S137,"yyyy-mm")=V137)*(R138:S138 = "▲"))</f>
        <v>0</v>
      </c>
      <c r="Y137" s="56" cm="1">
        <f t="array" ref="Y137">SUMPRODUCT((M137:S137&gt;=$N$7)*(M137:S137 &lt;= $N$8)*(TEXT(M137:S137,"yyyy-mm")=V137)*(M138:S138 = "★"))</f>
        <v>0</v>
      </c>
      <c r="Z137" s="30"/>
      <c r="AA137" s="37"/>
      <c r="AB137" s="94">
        <v>112</v>
      </c>
      <c r="AC137" s="11">
        <f>AI135+1</f>
        <v>46559</v>
      </c>
      <c r="AD137" s="11">
        <f t="shared" ref="AD137:AI137" si="542">AC137+1</f>
        <v>46560</v>
      </c>
      <c r="AE137" s="11">
        <f t="shared" si="542"/>
        <v>46561</v>
      </c>
      <c r="AF137" s="11">
        <f t="shared" si="542"/>
        <v>46562</v>
      </c>
      <c r="AG137" s="11">
        <f t="shared" si="542"/>
        <v>46563</v>
      </c>
      <c r="AH137" s="12">
        <f t="shared" si="542"/>
        <v>46564</v>
      </c>
      <c r="AI137" s="13">
        <f t="shared" si="542"/>
        <v>46565</v>
      </c>
      <c r="AJ137" s="30">
        <f t="shared" ref="AJ137" si="543">COUNTIF(AC138:AI138,"★")</f>
        <v>0</v>
      </c>
      <c r="AK137" s="30"/>
      <c r="AL137" s="10" t="str">
        <f t="shared" ref="AL137" si="544">TEXT(AC137,"YYYY-MM")</f>
        <v>2027-06</v>
      </c>
      <c r="AM137" s="56" cm="1">
        <f t="array" ref="AM137">SUMPRODUCT((AC137:AI137&gt;=$N$7)*(AC137:AI137 &lt;= $N$8)*(TEXT(AC137:AI137,"yyyy-mm")=AL137)*(AC138:AI138 = "●"))</f>
        <v>0</v>
      </c>
      <c r="AN137" s="56" cm="1">
        <f t="array" ref="AN137">SUMPRODUCT((AH137:AI137&gt;=$N$7)*(AH137:AI137 &lt;= $N$8)*(TEXT(AH137:AI137,"yyyy-mm")=AL137)*(AH138:AI138 = "▲"))</f>
        <v>0</v>
      </c>
      <c r="AO137" s="56" cm="1">
        <f t="array" ref="AO137">SUMPRODUCT((AC137:AI137&gt;=$N$7)*(AC137:AI137 &lt;= $N$8)*(TEXT(AC137:AI137,"yyyy-mm")=AL137)*(AC138:AI138 = "★"))</f>
        <v>0</v>
      </c>
      <c r="AP137" s="30"/>
      <c r="AQ137" s="30"/>
    </row>
    <row r="138" spans="11:43" ht="20.25" thickBot="1">
      <c r="K138" s="37" t="str">
        <f t="shared" ref="K138:K148" si="545">IF(U138&gt;=0.285,"OK","NG")</f>
        <v>NG</v>
      </c>
      <c r="L138" s="95"/>
      <c r="M138" s="14"/>
      <c r="N138" s="14"/>
      <c r="O138" s="14"/>
      <c r="P138" s="14"/>
      <c r="Q138" s="14"/>
      <c r="R138" s="15"/>
      <c r="S138" s="16"/>
      <c r="T138" s="30">
        <f t="shared" ref="T138" si="546">COUNTIF(M138:S138,"●")</f>
        <v>0</v>
      </c>
      <c r="U138" s="64">
        <f t="shared" ref="U138:U148" si="547">IF(COUNTA(M138:S138)=0,-1,IF(OR(COUNTIF(M138:S138,"▲")&gt;6,AND(M137&lt;$N$8,$N$8&lt;S137)),0.285,IF(T137+T138=0,0,T138/(T138+T137))))</f>
        <v>-1</v>
      </c>
      <c r="V138" s="10" t="str">
        <f t="shared" ref="V138" si="548">TEXT(S137,"YYYY-MM")</f>
        <v>2027-01</v>
      </c>
      <c r="W138" s="56" cm="1">
        <f t="array" ref="W138">IF(V138=V137,0,SUMPRODUCT((M137:S137&gt;=$N$7)*(M137:S137 &lt;= $N$8)*(TEXT(M137:S137,"yyyy-mm")=V138)*(M138:S138 = "●")))</f>
        <v>0</v>
      </c>
      <c r="X138" s="56" cm="1">
        <f t="array" ref="X138">IF(V138=V137,0,SUMPRODUCT((M137:S137&gt;=$N$7)*(M137:S137 &lt;= $N$8)*(TEXT(M137:S137,"yyyy-mm")=V138)*(M138:S138 = "▲")))</f>
        <v>0</v>
      </c>
      <c r="Y138" s="56" cm="1">
        <f t="array" ref="Y138">IF(V138=V137,0,SUMPRODUCT((M137:S137&gt;=$N$7)*(M137:S137 &lt;= $N$8)*(TEXT(M137:S137,"yyyy-mm")=V138)*(M138:S138 = "★")))</f>
        <v>0</v>
      </c>
      <c r="Z138" s="30"/>
      <c r="AA138" s="37" t="str">
        <f t="shared" ref="AA138:AA148" si="549">IF(AK138&gt;=0.285,"OK","NG")</f>
        <v>NG</v>
      </c>
      <c r="AB138" s="95"/>
      <c r="AC138" s="14"/>
      <c r="AD138" s="14"/>
      <c r="AE138" s="14"/>
      <c r="AF138" s="14"/>
      <c r="AG138" s="14"/>
      <c r="AH138" s="15"/>
      <c r="AI138" s="16"/>
      <c r="AJ138" s="30">
        <f t="shared" ref="AJ138" si="550">COUNTIF(AC138:AI138,"●")</f>
        <v>0</v>
      </c>
      <c r="AK138" s="64">
        <f t="shared" ref="AK138:AK148" si="551">IF(COUNTA(AC138:AI138)=0,-1,IF(OR(COUNTIF(AC138:AI138,"▲")&gt;6,AND(AC137&lt;$N$8,$N$8&lt;AI137)),0.285,IF(AJ137+AJ138=0,0,AJ138/(AJ138+AJ137))))</f>
        <v>-1</v>
      </c>
      <c r="AL138" s="10" t="str">
        <f t="shared" ref="AL138" si="552">TEXT(AI137,"YYYY-MM")</f>
        <v>2027-06</v>
      </c>
      <c r="AM138" s="56" cm="1">
        <f t="array" ref="AM138">IF(AL138=AL137,0,SUMPRODUCT((AC137:AI137&gt;=$N$7)*(AC137:AI137 &lt;= $N$8)*(TEXT(AC137:AI137,"yyyy-mm")=AL138)*(AC138:AI138 = "●")))</f>
        <v>0</v>
      </c>
      <c r="AN138" s="56" cm="1">
        <f t="array" ref="AN138">IF(AL138=AL137,0,SUMPRODUCT((AC137:AI137&gt;=$N$7)*(AC137:AI137 &lt;= $N$8)*(TEXT(AC137:AI137,"yyyy-mm")=AL138)*(AC138:AI138 = "▲")))</f>
        <v>0</v>
      </c>
      <c r="AO138" s="56" cm="1">
        <f t="array" ref="AO138">IF(AL138=AL137,0,SUMPRODUCT((AC137:AI137&gt;=$N$7)*(AC137:AI137 &lt;= $N$8)*(TEXT(AC137:AI137,"yyyy-mm")=AL138)*(AC138:AI138 = "★")))</f>
        <v>0</v>
      </c>
      <c r="AP138" s="30"/>
      <c r="AQ138" s="30"/>
    </row>
    <row r="139" spans="11:43">
      <c r="K139" s="37"/>
      <c r="L139" s="94">
        <v>92</v>
      </c>
      <c r="M139" s="11">
        <f>S137+1</f>
        <v>46419</v>
      </c>
      <c r="N139" s="11">
        <f t="shared" ref="N139:S139" si="553">M139+1</f>
        <v>46420</v>
      </c>
      <c r="O139" s="11">
        <f t="shared" si="553"/>
        <v>46421</v>
      </c>
      <c r="P139" s="11">
        <f t="shared" si="553"/>
        <v>46422</v>
      </c>
      <c r="Q139" s="11">
        <f t="shared" si="553"/>
        <v>46423</v>
      </c>
      <c r="R139" s="12">
        <f t="shared" si="553"/>
        <v>46424</v>
      </c>
      <c r="S139" s="13">
        <f t="shared" si="553"/>
        <v>46425</v>
      </c>
      <c r="T139" s="30">
        <f t="shared" ref="T139" si="554">COUNTIF(M140:S140,"★")</f>
        <v>0</v>
      </c>
      <c r="U139" s="30"/>
      <c r="V139" s="10" t="str">
        <f t="shared" ref="V139" si="555">TEXT(M139,"YYYY-MM")</f>
        <v>2027-02</v>
      </c>
      <c r="W139" s="56" cm="1">
        <f t="array" ref="W139">SUMPRODUCT((M139:S139&gt;=$N$7)*(M139:S139 &lt;= $N$8)*(TEXT(M139:S139,"yyyy-mm")=V139)*(M140:S140 = "●"))</f>
        <v>0</v>
      </c>
      <c r="X139" s="56" cm="1">
        <f t="array" ref="X139">SUMPRODUCT((R139:S139&gt;=$N$7)*(R139:S139 &lt;= $N$8)*(TEXT(R139:S139,"yyyy-mm")=V139)*(R140:S140 = "▲"))</f>
        <v>0</v>
      </c>
      <c r="Y139" s="56" cm="1">
        <f t="array" ref="Y139">SUMPRODUCT((M139:S139&gt;=$N$7)*(M139:S139 &lt;= $N$8)*(TEXT(M139:S139,"yyyy-mm")=V139)*(M140:S140 = "★"))</f>
        <v>0</v>
      </c>
      <c r="Z139" s="30"/>
      <c r="AA139" s="37"/>
      <c r="AB139" s="94">
        <v>113</v>
      </c>
      <c r="AC139" s="11">
        <f>AI137+1</f>
        <v>46566</v>
      </c>
      <c r="AD139" s="11">
        <f t="shared" ref="AD139:AI139" si="556">AC139+1</f>
        <v>46567</v>
      </c>
      <c r="AE139" s="11">
        <f t="shared" si="556"/>
        <v>46568</v>
      </c>
      <c r="AF139" s="11">
        <f t="shared" si="556"/>
        <v>46569</v>
      </c>
      <c r="AG139" s="11">
        <f t="shared" si="556"/>
        <v>46570</v>
      </c>
      <c r="AH139" s="12">
        <f t="shared" si="556"/>
        <v>46571</v>
      </c>
      <c r="AI139" s="13">
        <f t="shared" si="556"/>
        <v>46572</v>
      </c>
      <c r="AJ139" s="30">
        <f t="shared" ref="AJ139" si="557">COUNTIF(AC140:AI140,"★")</f>
        <v>0</v>
      </c>
      <c r="AK139" s="30"/>
      <c r="AL139" s="10" t="str">
        <f t="shared" ref="AL139" si="558">TEXT(AC139,"YYYY-MM")</f>
        <v>2027-06</v>
      </c>
      <c r="AM139" s="56" cm="1">
        <f t="array" ref="AM139">SUMPRODUCT((AC139:AI139&gt;=$N$7)*(AC139:AI139 &lt;= $N$8)*(TEXT(AC139:AI139,"yyyy-mm")=AL139)*(AC140:AI140 = "●"))</f>
        <v>0</v>
      </c>
      <c r="AN139" s="56" cm="1">
        <f t="array" ref="AN139">SUMPRODUCT((AH139:AI139&gt;=$N$7)*(AH139:AI139 &lt;= $N$8)*(TEXT(AH139:AI139,"yyyy-mm")=AL139)*(AH140:AI140 = "▲"))</f>
        <v>0</v>
      </c>
      <c r="AO139" s="56" cm="1">
        <f t="array" ref="AO139">SUMPRODUCT((AC139:AI139&gt;=$N$7)*(AC139:AI139 &lt;= $N$8)*(TEXT(AC139:AI139,"yyyy-mm")=AL139)*(AC140:AI140 = "★"))</f>
        <v>0</v>
      </c>
      <c r="AP139" s="30"/>
      <c r="AQ139" s="30"/>
    </row>
    <row r="140" spans="11:43" ht="20.25" thickBot="1">
      <c r="K140" s="37" t="str">
        <f t="shared" ref="K140:K150" si="559">IF(U140&gt;=0.285,"OK","NG")</f>
        <v>NG</v>
      </c>
      <c r="L140" s="95"/>
      <c r="M140" s="14"/>
      <c r="N140" s="14"/>
      <c r="O140" s="14"/>
      <c r="P140" s="14"/>
      <c r="Q140" s="14"/>
      <c r="R140" s="15"/>
      <c r="S140" s="16"/>
      <c r="T140" s="30">
        <f t="shared" ref="T140" si="560">COUNTIF(M140:S140,"●")</f>
        <v>0</v>
      </c>
      <c r="U140" s="64">
        <f t="shared" ref="U140:U150" si="561">IF(COUNTA(M140:S140)=0,-1,IF(OR(COUNTIF(M140:S140,"▲")&gt;6,AND(M139&lt;$N$8,$N$8&lt;S139)),0.285,IF(T139+T140=0,0,T140/(T140+T139))))</f>
        <v>-1</v>
      </c>
      <c r="V140" s="10" t="str">
        <f t="shared" ref="V140" si="562">TEXT(S139,"YYYY-MM")</f>
        <v>2027-02</v>
      </c>
      <c r="W140" s="56" cm="1">
        <f t="array" ref="W140">IF(V140=V139,0,SUMPRODUCT((M139:S139&gt;=$N$7)*(M139:S139 &lt;= $N$8)*(TEXT(M139:S139,"yyyy-mm")=V140)*(M140:S140 = "●")))</f>
        <v>0</v>
      </c>
      <c r="X140" s="56" cm="1">
        <f t="array" ref="X140">IF(V140=V139,0,SUMPRODUCT((M139:S139&gt;=$N$7)*(M139:S139 &lt;= $N$8)*(TEXT(M139:S139,"yyyy-mm")=V140)*(M140:S140 = "▲")))</f>
        <v>0</v>
      </c>
      <c r="Y140" s="56" cm="1">
        <f t="array" ref="Y140">IF(V140=V139,0,SUMPRODUCT((M139:S139&gt;=$N$7)*(M139:S139 &lt;= $N$8)*(TEXT(M139:S139,"yyyy-mm")=V140)*(M140:S140 = "★")))</f>
        <v>0</v>
      </c>
      <c r="Z140" s="30"/>
      <c r="AA140" s="37" t="str">
        <f t="shared" ref="AA140:AA150" si="563">IF(AK140&gt;=0.285,"OK","NG")</f>
        <v>NG</v>
      </c>
      <c r="AB140" s="95"/>
      <c r="AC140" s="14"/>
      <c r="AD140" s="14"/>
      <c r="AE140" s="14"/>
      <c r="AF140" s="14"/>
      <c r="AG140" s="14"/>
      <c r="AH140" s="15"/>
      <c r="AI140" s="16"/>
      <c r="AJ140" s="30">
        <f t="shared" ref="AJ140" si="564">COUNTIF(AC140:AI140,"●")</f>
        <v>0</v>
      </c>
      <c r="AK140" s="64">
        <f t="shared" ref="AK140:AK150" si="565">IF(COUNTA(AC140:AI140)=0,-1,IF(OR(COUNTIF(AC140:AI140,"▲")&gt;6,AND(AC139&lt;$N$8,$N$8&lt;AI139)),0.285,IF(AJ139+AJ140=0,0,AJ140/(AJ140+AJ139))))</f>
        <v>-1</v>
      </c>
      <c r="AL140" s="10" t="str">
        <f t="shared" ref="AL140" si="566">TEXT(AI139,"YYYY-MM")</f>
        <v>2027-07</v>
      </c>
      <c r="AM140" s="56" cm="1">
        <f t="array" ref="AM140">IF(AL140=AL139,0,SUMPRODUCT((AC139:AI139&gt;=$N$7)*(AC139:AI139 &lt;= $N$8)*(TEXT(AC139:AI139,"yyyy-mm")=AL140)*(AC140:AI140 = "●")))</f>
        <v>0</v>
      </c>
      <c r="AN140" s="56" cm="1">
        <f t="array" ref="AN140">IF(AL140=AL139,0,SUMPRODUCT((AC139:AI139&gt;=$N$7)*(AC139:AI139 &lt;= $N$8)*(TEXT(AC139:AI139,"yyyy-mm")=AL140)*(AC140:AI140 = "▲")))</f>
        <v>0</v>
      </c>
      <c r="AO140" s="56" cm="1">
        <f t="array" ref="AO140">IF(AL140=AL139,0,SUMPRODUCT((AC139:AI139&gt;=$N$7)*(AC139:AI139 &lt;= $N$8)*(TEXT(AC139:AI139,"yyyy-mm")=AL140)*(AC140:AI140 = "★")))</f>
        <v>0</v>
      </c>
      <c r="AP140" s="30"/>
      <c r="AQ140" s="30"/>
    </row>
    <row r="141" spans="11:43">
      <c r="K141" s="37"/>
      <c r="L141" s="94">
        <v>93</v>
      </c>
      <c r="M141" s="11">
        <f>S139+1</f>
        <v>46426</v>
      </c>
      <c r="N141" s="11">
        <f t="shared" ref="N141:S141" si="567">M141+1</f>
        <v>46427</v>
      </c>
      <c r="O141" s="11">
        <f t="shared" si="567"/>
        <v>46428</v>
      </c>
      <c r="P141" s="11">
        <f t="shared" si="567"/>
        <v>46429</v>
      </c>
      <c r="Q141" s="11">
        <f t="shared" si="567"/>
        <v>46430</v>
      </c>
      <c r="R141" s="12">
        <f t="shared" si="567"/>
        <v>46431</v>
      </c>
      <c r="S141" s="13">
        <f t="shared" si="567"/>
        <v>46432</v>
      </c>
      <c r="T141" s="30">
        <f t="shared" ref="T141" si="568">COUNTIF(M142:S142,"★")</f>
        <v>0</v>
      </c>
      <c r="U141" s="30"/>
      <c r="V141" s="10" t="str">
        <f t="shared" ref="V141" si="569">TEXT(M141,"YYYY-MM")</f>
        <v>2027-02</v>
      </c>
      <c r="W141" s="56" cm="1">
        <f t="array" ref="W141">SUMPRODUCT((M141:S141&gt;=$N$7)*(M141:S141 &lt;= $N$8)*(TEXT(M141:S141,"yyyy-mm")=V141)*(M142:S142 = "●"))</f>
        <v>0</v>
      </c>
      <c r="X141" s="56" cm="1">
        <f t="array" ref="X141">SUMPRODUCT((R141:S141&gt;=$N$7)*(R141:S141 &lt;= $N$8)*(TEXT(R141:S141,"yyyy-mm")=V141)*(R142:S142 = "▲"))</f>
        <v>0</v>
      </c>
      <c r="Y141" s="56" cm="1">
        <f t="array" ref="Y141">SUMPRODUCT((M141:S141&gt;=$N$7)*(M141:S141 &lt;= $N$8)*(TEXT(M141:S141,"yyyy-mm")=V141)*(M142:S142 = "★"))</f>
        <v>0</v>
      </c>
      <c r="Z141" s="30"/>
      <c r="AA141" s="37"/>
      <c r="AB141" s="94">
        <v>114</v>
      </c>
      <c r="AC141" s="11">
        <f>AI139+1</f>
        <v>46573</v>
      </c>
      <c r="AD141" s="11">
        <f t="shared" ref="AD141:AI141" si="570">AC141+1</f>
        <v>46574</v>
      </c>
      <c r="AE141" s="11">
        <f t="shared" si="570"/>
        <v>46575</v>
      </c>
      <c r="AF141" s="11">
        <f t="shared" si="570"/>
        <v>46576</v>
      </c>
      <c r="AG141" s="11">
        <f t="shared" si="570"/>
        <v>46577</v>
      </c>
      <c r="AH141" s="12">
        <f t="shared" si="570"/>
        <v>46578</v>
      </c>
      <c r="AI141" s="13">
        <f t="shared" si="570"/>
        <v>46579</v>
      </c>
      <c r="AJ141" s="30">
        <f t="shared" ref="AJ141" si="571">COUNTIF(AC142:AI142,"★")</f>
        <v>0</v>
      </c>
      <c r="AK141" s="30"/>
      <c r="AL141" s="10" t="str">
        <f t="shared" ref="AL141" si="572">TEXT(AC141,"YYYY-MM")</f>
        <v>2027-07</v>
      </c>
      <c r="AM141" s="56" cm="1">
        <f t="array" ref="AM141">SUMPRODUCT((AC141:AI141&gt;=$N$7)*(AC141:AI141 &lt;= $N$8)*(TEXT(AC141:AI141,"yyyy-mm")=AL141)*(AC142:AI142 = "●"))</f>
        <v>0</v>
      </c>
      <c r="AN141" s="56" cm="1">
        <f t="array" ref="AN141">SUMPRODUCT((AH141:AI141&gt;=$N$7)*(AH141:AI141 &lt;= $N$8)*(TEXT(AH141:AI141,"yyyy-mm")=AL141)*(AH142:AI142 = "▲"))</f>
        <v>0</v>
      </c>
      <c r="AO141" s="56" cm="1">
        <f t="array" ref="AO141">SUMPRODUCT((AC141:AI141&gt;=$N$7)*(AC141:AI141 &lt;= $N$8)*(TEXT(AC141:AI141,"yyyy-mm")=AL141)*(AC142:AI142 = "★"))</f>
        <v>0</v>
      </c>
    </row>
    <row r="142" spans="11:43" ht="20.25" thickBot="1">
      <c r="K142" s="37" t="str">
        <f t="shared" ref="K142:K152" si="573">IF(U142&gt;=0.285,"OK","NG")</f>
        <v>NG</v>
      </c>
      <c r="L142" s="95"/>
      <c r="M142" s="14"/>
      <c r="N142" s="14"/>
      <c r="O142" s="14"/>
      <c r="P142" s="14"/>
      <c r="Q142" s="14"/>
      <c r="R142" s="15"/>
      <c r="S142" s="16"/>
      <c r="T142" s="30">
        <f t="shared" ref="T142" si="574">COUNTIF(M142:S142,"●")</f>
        <v>0</v>
      </c>
      <c r="U142" s="64">
        <f t="shared" ref="U142:U152" si="575">IF(COUNTA(M142:S142)=0,-1,IF(OR(COUNTIF(M142:S142,"▲")&gt;6,AND(M141&lt;$N$8,$N$8&lt;S141)),0.285,IF(T141+T142=0,0,T142/(T142+T141))))</f>
        <v>-1</v>
      </c>
      <c r="V142" s="10" t="str">
        <f t="shared" ref="V142" si="576">TEXT(S141,"YYYY-MM")</f>
        <v>2027-02</v>
      </c>
      <c r="W142" s="56" cm="1">
        <f t="array" ref="W142">IF(V142=V141,0,SUMPRODUCT((M141:S141&gt;=$N$7)*(M141:S141 &lt;= $N$8)*(TEXT(M141:S141,"yyyy-mm")=V142)*(M142:S142 = "●")))</f>
        <v>0</v>
      </c>
      <c r="X142" s="56" cm="1">
        <f t="array" ref="X142">IF(V142=V141,0,SUMPRODUCT((M141:S141&gt;=$N$7)*(M141:S141 &lt;= $N$8)*(TEXT(M141:S141,"yyyy-mm")=V142)*(M142:S142 = "▲")))</f>
        <v>0</v>
      </c>
      <c r="Y142" s="56" cm="1">
        <f t="array" ref="Y142">IF(V142=V141,0,SUMPRODUCT((M141:S141&gt;=$N$7)*(M141:S141 &lt;= $N$8)*(TEXT(M141:S141,"yyyy-mm")=V142)*(M142:S142 = "★")))</f>
        <v>0</v>
      </c>
      <c r="Z142" s="30"/>
      <c r="AA142" s="37" t="str">
        <f t="shared" ref="AA142:AA152" si="577">IF(AK142&gt;=0.285,"OK","NG")</f>
        <v>NG</v>
      </c>
      <c r="AB142" s="95"/>
      <c r="AC142" s="14"/>
      <c r="AD142" s="14"/>
      <c r="AE142" s="14"/>
      <c r="AF142" s="14"/>
      <c r="AG142" s="14"/>
      <c r="AH142" s="15"/>
      <c r="AI142" s="16"/>
      <c r="AJ142" s="30">
        <f t="shared" ref="AJ142" si="578">COUNTIF(AC142:AI142,"●")</f>
        <v>0</v>
      </c>
      <c r="AK142" s="64">
        <f t="shared" ref="AK142:AK152" si="579">IF(COUNTA(AC142:AI142)=0,-1,IF(OR(COUNTIF(AC142:AI142,"▲")&gt;6,AND(AC141&lt;$N$8,$N$8&lt;AI141)),0.285,IF(AJ141+AJ142=0,0,AJ142/(AJ142+AJ141))))</f>
        <v>-1</v>
      </c>
      <c r="AL142" s="10" t="str">
        <f t="shared" ref="AL142" si="580">TEXT(AI141,"YYYY-MM")</f>
        <v>2027-07</v>
      </c>
      <c r="AM142" s="56" cm="1">
        <f t="array" ref="AM142">IF(AL142=AL141,0,SUMPRODUCT((AC141:AI141&gt;=$N$7)*(AC141:AI141 &lt;= $N$8)*(TEXT(AC141:AI141,"yyyy-mm")=AL142)*(AC142:AI142 = "●")))</f>
        <v>0</v>
      </c>
      <c r="AN142" s="56" cm="1">
        <f t="array" ref="AN142">IF(AL142=AL141,0,SUMPRODUCT((AC141:AI141&gt;=$N$7)*(AC141:AI141 &lt;= $N$8)*(TEXT(AC141:AI141,"yyyy-mm")=AL142)*(AC142:AI142 = "▲")))</f>
        <v>0</v>
      </c>
      <c r="AO142" s="56" cm="1">
        <f t="array" ref="AO142">IF(AL142=AL141,0,SUMPRODUCT((AC141:AI141&gt;=$N$7)*(AC141:AI141 &lt;= $N$8)*(TEXT(AC141:AI141,"yyyy-mm")=AL142)*(AC142:AI142 = "★")))</f>
        <v>0</v>
      </c>
    </row>
    <row r="143" spans="11:43">
      <c r="K143" s="37"/>
      <c r="L143" s="94">
        <v>94</v>
      </c>
      <c r="M143" s="11">
        <f>S141+1</f>
        <v>46433</v>
      </c>
      <c r="N143" s="11">
        <f t="shared" ref="N143:S143" si="581">M143+1</f>
        <v>46434</v>
      </c>
      <c r="O143" s="11">
        <f t="shared" si="581"/>
        <v>46435</v>
      </c>
      <c r="P143" s="11">
        <f t="shared" si="581"/>
        <v>46436</v>
      </c>
      <c r="Q143" s="11">
        <f t="shared" si="581"/>
        <v>46437</v>
      </c>
      <c r="R143" s="12">
        <f t="shared" si="581"/>
        <v>46438</v>
      </c>
      <c r="S143" s="13">
        <f t="shared" si="581"/>
        <v>46439</v>
      </c>
      <c r="T143" s="30">
        <f t="shared" ref="T143" si="582">COUNTIF(M144:S144,"★")</f>
        <v>0</v>
      </c>
      <c r="U143" s="30"/>
      <c r="V143" s="10" t="str">
        <f t="shared" ref="V143" si="583">TEXT(M143,"YYYY-MM")</f>
        <v>2027-02</v>
      </c>
      <c r="W143" s="56" cm="1">
        <f t="array" ref="W143">SUMPRODUCT((M143:S143&gt;=$N$7)*(M143:S143 &lt;= $N$8)*(TEXT(M143:S143,"yyyy-mm")=V143)*(M144:S144 = "●"))</f>
        <v>0</v>
      </c>
      <c r="X143" s="56" cm="1">
        <f t="array" ref="X143">SUMPRODUCT((R143:S143&gt;=$N$7)*(R143:S143 &lt;= $N$8)*(TEXT(R143:S143,"yyyy-mm")=V143)*(R144:S144 = "▲"))</f>
        <v>0</v>
      </c>
      <c r="Y143" s="56" cm="1">
        <f t="array" ref="Y143">SUMPRODUCT((M143:S143&gt;=$N$7)*(M143:S143 &lt;= $N$8)*(TEXT(M143:S143,"yyyy-mm")=V143)*(M144:S144 = "★"))</f>
        <v>0</v>
      </c>
      <c r="Z143" s="30"/>
      <c r="AA143" s="37"/>
      <c r="AB143" s="94">
        <v>115</v>
      </c>
      <c r="AC143" s="11">
        <f>AI141+1</f>
        <v>46580</v>
      </c>
      <c r="AD143" s="11">
        <f t="shared" ref="AD143:AI143" si="584">AC143+1</f>
        <v>46581</v>
      </c>
      <c r="AE143" s="11">
        <f t="shared" si="584"/>
        <v>46582</v>
      </c>
      <c r="AF143" s="11">
        <f t="shared" si="584"/>
        <v>46583</v>
      </c>
      <c r="AG143" s="11">
        <f t="shared" si="584"/>
        <v>46584</v>
      </c>
      <c r="AH143" s="12">
        <f t="shared" si="584"/>
        <v>46585</v>
      </c>
      <c r="AI143" s="13">
        <f t="shared" si="584"/>
        <v>46586</v>
      </c>
      <c r="AJ143" s="30">
        <f t="shared" ref="AJ143" si="585">COUNTIF(AC144:AI144,"★")</f>
        <v>0</v>
      </c>
      <c r="AK143" s="30"/>
      <c r="AL143" s="10" t="str">
        <f t="shared" ref="AL143" si="586">TEXT(AC143,"YYYY-MM")</f>
        <v>2027-07</v>
      </c>
      <c r="AM143" s="56" cm="1">
        <f t="array" ref="AM143">SUMPRODUCT((AC143:AI143&gt;=$N$7)*(AC143:AI143 &lt;= $N$8)*(TEXT(AC143:AI143,"yyyy-mm")=AL143)*(AC144:AI144 = "●"))</f>
        <v>0</v>
      </c>
      <c r="AN143" s="56" cm="1">
        <f t="array" ref="AN143">SUMPRODUCT((AH143:AI143&gt;=$N$7)*(AH143:AI143 &lt;= $N$8)*(TEXT(AH143:AI143,"yyyy-mm")=AL143)*(AH144:AI144 = "▲"))</f>
        <v>0</v>
      </c>
      <c r="AO143" s="56" cm="1">
        <f t="array" ref="AO143">SUMPRODUCT((AC143:AI143&gt;=$N$7)*(AC143:AI143 &lt;= $N$8)*(TEXT(AC143:AI143,"yyyy-mm")=AL143)*(AC144:AI144 = "★"))</f>
        <v>0</v>
      </c>
    </row>
    <row r="144" spans="11:43" ht="20.25" thickBot="1">
      <c r="K144" s="37" t="str">
        <f t="shared" ref="K144:K154" si="587">IF(U144&gt;=0.285,"OK","NG")</f>
        <v>NG</v>
      </c>
      <c r="L144" s="95"/>
      <c r="M144" s="14"/>
      <c r="N144" s="14"/>
      <c r="O144" s="14"/>
      <c r="P144" s="14"/>
      <c r="Q144" s="14"/>
      <c r="R144" s="15"/>
      <c r="S144" s="16"/>
      <c r="T144" s="30">
        <f t="shared" ref="T144" si="588">COUNTIF(M144:S144,"●")</f>
        <v>0</v>
      </c>
      <c r="U144" s="64">
        <f t="shared" ref="U144:U154" si="589">IF(COUNTA(M144:S144)=0,-1,IF(OR(COUNTIF(M144:S144,"▲")&gt;6,AND(M143&lt;$N$8,$N$8&lt;S143)),0.285,IF(T143+T144=0,0,T144/(T144+T143))))</f>
        <v>-1</v>
      </c>
      <c r="V144" s="10" t="str">
        <f t="shared" ref="V144" si="590">TEXT(S143,"YYYY-MM")</f>
        <v>2027-02</v>
      </c>
      <c r="W144" s="56" cm="1">
        <f t="array" ref="W144">IF(V144=V143,0,SUMPRODUCT((M143:S143&gt;=$N$7)*(M143:S143 &lt;= $N$8)*(TEXT(M143:S143,"yyyy-mm")=V144)*(M144:S144 = "●")))</f>
        <v>0</v>
      </c>
      <c r="X144" s="56" cm="1">
        <f t="array" ref="X144">IF(V144=V143,0,SUMPRODUCT((M143:S143&gt;=$N$7)*(M143:S143 &lt;= $N$8)*(TEXT(M143:S143,"yyyy-mm")=V144)*(M144:S144 = "▲")))</f>
        <v>0</v>
      </c>
      <c r="Y144" s="56" cm="1">
        <f t="array" ref="Y144">IF(V144=V143,0,SUMPRODUCT((M143:S143&gt;=$N$7)*(M143:S143 &lt;= $N$8)*(TEXT(M143:S143,"yyyy-mm")=V144)*(M144:S144 = "★")))</f>
        <v>0</v>
      </c>
      <c r="Z144" s="30"/>
      <c r="AA144" s="37" t="str">
        <f t="shared" ref="AA144:AA154" si="591">IF(AK144&gt;=0.285,"OK","NG")</f>
        <v>NG</v>
      </c>
      <c r="AB144" s="95"/>
      <c r="AC144" s="14"/>
      <c r="AD144" s="14"/>
      <c r="AE144" s="14"/>
      <c r="AF144" s="14"/>
      <c r="AG144" s="14"/>
      <c r="AH144" s="15"/>
      <c r="AI144" s="16"/>
      <c r="AJ144" s="30">
        <f t="shared" ref="AJ144" si="592">COUNTIF(AC144:AI144,"●")</f>
        <v>0</v>
      </c>
      <c r="AK144" s="64">
        <f t="shared" ref="AK144:AK154" si="593">IF(COUNTA(AC144:AI144)=0,-1,IF(OR(COUNTIF(AC144:AI144,"▲")&gt;6,AND(AC143&lt;$N$8,$N$8&lt;AI143)),0.285,IF(AJ143+AJ144=0,0,AJ144/(AJ144+AJ143))))</f>
        <v>-1</v>
      </c>
      <c r="AL144" s="10" t="str">
        <f t="shared" ref="AL144" si="594">TEXT(AI143,"YYYY-MM")</f>
        <v>2027-07</v>
      </c>
      <c r="AM144" s="56" cm="1">
        <f t="array" ref="AM144">IF(AL144=AL143,0,SUMPRODUCT((AC143:AI143&gt;=$N$7)*(AC143:AI143 &lt;= $N$8)*(TEXT(AC143:AI143,"yyyy-mm")=AL144)*(AC144:AI144 = "●")))</f>
        <v>0</v>
      </c>
      <c r="AN144" s="56" cm="1">
        <f t="array" ref="AN144">IF(AL144=AL143,0,SUMPRODUCT((AC143:AI143&gt;=$N$7)*(AC143:AI143 &lt;= $N$8)*(TEXT(AC143:AI143,"yyyy-mm")=AL144)*(AC144:AI144 = "▲")))</f>
        <v>0</v>
      </c>
      <c r="AO144" s="56" cm="1">
        <f t="array" ref="AO144">IF(AL144=AL143,0,SUMPRODUCT((AC143:AI143&gt;=$N$7)*(AC143:AI143 &lt;= $N$8)*(TEXT(AC143:AI143,"yyyy-mm")=AL144)*(AC144:AI144 = "★")))</f>
        <v>0</v>
      </c>
    </row>
    <row r="145" spans="10:43">
      <c r="K145" s="37"/>
      <c r="L145" s="94">
        <v>95</v>
      </c>
      <c r="M145" s="11">
        <f>S143+1</f>
        <v>46440</v>
      </c>
      <c r="N145" s="11">
        <f t="shared" ref="N145:S145" si="595">M145+1</f>
        <v>46441</v>
      </c>
      <c r="O145" s="11">
        <f t="shared" si="595"/>
        <v>46442</v>
      </c>
      <c r="P145" s="11">
        <f t="shared" si="595"/>
        <v>46443</v>
      </c>
      <c r="Q145" s="11">
        <f t="shared" si="595"/>
        <v>46444</v>
      </c>
      <c r="R145" s="12">
        <f t="shared" si="595"/>
        <v>46445</v>
      </c>
      <c r="S145" s="13">
        <f t="shared" si="595"/>
        <v>46446</v>
      </c>
      <c r="T145" s="30">
        <f t="shared" ref="T145" si="596">COUNTIF(M146:S146,"★")</f>
        <v>0</v>
      </c>
      <c r="U145" s="30"/>
      <c r="V145" s="10" t="str">
        <f t="shared" ref="V145" si="597">TEXT(M145,"YYYY-MM")</f>
        <v>2027-02</v>
      </c>
      <c r="W145" s="56" cm="1">
        <f t="array" ref="W145">SUMPRODUCT((M145:S145&gt;=$N$7)*(M145:S145 &lt;= $N$8)*(TEXT(M145:S145,"yyyy-mm")=V145)*(M146:S146 = "●"))</f>
        <v>0</v>
      </c>
      <c r="X145" s="56" cm="1">
        <f t="array" ref="X145">SUMPRODUCT((R145:S145&gt;=$N$7)*(R145:S145 &lt;= $N$8)*(TEXT(R145:S145,"yyyy-mm")=V145)*(R146:S146 = "▲"))</f>
        <v>0</v>
      </c>
      <c r="Y145" s="56" cm="1">
        <f t="array" ref="Y145">SUMPRODUCT((M145:S145&gt;=$N$7)*(M145:S145 &lt;= $N$8)*(TEXT(M145:S145,"yyyy-mm")=V145)*(M146:S146 = "★"))</f>
        <v>0</v>
      </c>
      <c r="Z145" s="30"/>
      <c r="AA145" s="37"/>
      <c r="AB145" s="94">
        <v>116</v>
      </c>
      <c r="AC145" s="11">
        <f>AI143+1</f>
        <v>46587</v>
      </c>
      <c r="AD145" s="11">
        <f t="shared" ref="AD145:AI145" si="598">AC145+1</f>
        <v>46588</v>
      </c>
      <c r="AE145" s="11">
        <f t="shared" si="598"/>
        <v>46589</v>
      </c>
      <c r="AF145" s="11">
        <f t="shared" si="598"/>
        <v>46590</v>
      </c>
      <c r="AG145" s="11">
        <f t="shared" si="598"/>
        <v>46591</v>
      </c>
      <c r="AH145" s="12">
        <f t="shared" si="598"/>
        <v>46592</v>
      </c>
      <c r="AI145" s="13">
        <f t="shared" si="598"/>
        <v>46593</v>
      </c>
      <c r="AJ145" s="30">
        <f t="shared" ref="AJ145" si="599">COUNTIF(AC146:AI146,"★")</f>
        <v>0</v>
      </c>
      <c r="AK145" s="30"/>
      <c r="AL145" s="10" t="str">
        <f t="shared" ref="AL145" si="600">TEXT(AC145,"YYYY-MM")</f>
        <v>2027-07</v>
      </c>
      <c r="AM145" s="56" cm="1">
        <f t="array" ref="AM145">SUMPRODUCT((AC145:AI145&gt;=$N$7)*(AC145:AI145 &lt;= $N$8)*(TEXT(AC145:AI145,"yyyy-mm")=AL145)*(AC146:AI146 = "●"))</f>
        <v>0</v>
      </c>
      <c r="AN145" s="56" cm="1">
        <f t="array" ref="AN145">SUMPRODUCT((AH145:AI145&gt;=$N$7)*(AH145:AI145 &lt;= $N$8)*(TEXT(AH145:AI145,"yyyy-mm")=AL145)*(AH146:AI146 = "▲"))</f>
        <v>0</v>
      </c>
      <c r="AO145" s="56" cm="1">
        <f t="array" ref="AO145">SUMPRODUCT((AC145:AI145&gt;=$N$7)*(AC145:AI145 &lt;= $N$8)*(TEXT(AC145:AI145,"yyyy-mm")=AL145)*(AC146:AI146 = "★"))</f>
        <v>0</v>
      </c>
    </row>
    <row r="146" spans="10:43" ht="20.25" thickBot="1">
      <c r="K146" s="37" t="str">
        <f t="shared" ref="K146:K156" si="601">IF(U146&gt;=0.285,"OK","NG")</f>
        <v>NG</v>
      </c>
      <c r="L146" s="95"/>
      <c r="M146" s="14"/>
      <c r="N146" s="14"/>
      <c r="O146" s="14"/>
      <c r="P146" s="14"/>
      <c r="Q146" s="14"/>
      <c r="R146" s="15"/>
      <c r="S146" s="16"/>
      <c r="T146" s="30">
        <f t="shared" ref="T146" si="602">COUNTIF(M146:S146,"●")</f>
        <v>0</v>
      </c>
      <c r="U146" s="64">
        <f t="shared" ref="U146:U156" si="603">IF(COUNTA(M146:S146)=0,-1,IF(OR(COUNTIF(M146:S146,"▲")&gt;6,AND(M145&lt;$N$8,$N$8&lt;S145)),0.285,IF(T145+T146=0,0,T146/(T146+T145))))</f>
        <v>-1</v>
      </c>
      <c r="V146" s="10" t="str">
        <f t="shared" ref="V146" si="604">TEXT(S145,"YYYY-MM")</f>
        <v>2027-02</v>
      </c>
      <c r="W146" s="56" cm="1">
        <f t="array" ref="W146">IF(V146=V145,0,SUMPRODUCT((M145:S145&gt;=$N$7)*(M145:S145 &lt;= $N$8)*(TEXT(M145:S145,"yyyy-mm")=V146)*(M146:S146 = "●")))</f>
        <v>0</v>
      </c>
      <c r="X146" s="56" cm="1">
        <f t="array" ref="X146">IF(V146=V145,0,SUMPRODUCT((M145:S145&gt;=$N$7)*(M145:S145 &lt;= $N$8)*(TEXT(M145:S145,"yyyy-mm")=V146)*(M146:S146 = "▲")))</f>
        <v>0</v>
      </c>
      <c r="Y146" s="56" cm="1">
        <f t="array" ref="Y146">IF(V146=V145,0,SUMPRODUCT((M145:S145&gt;=$N$7)*(M145:S145 &lt;= $N$8)*(TEXT(M145:S145,"yyyy-mm")=V146)*(M146:S146 = "★")))</f>
        <v>0</v>
      </c>
      <c r="Z146" s="30"/>
      <c r="AA146" s="37" t="str">
        <f t="shared" ref="AA146:AA156" si="605">IF(AK146&gt;=0.285,"OK","NG")</f>
        <v>NG</v>
      </c>
      <c r="AB146" s="95"/>
      <c r="AC146" s="14"/>
      <c r="AD146" s="14"/>
      <c r="AE146" s="14"/>
      <c r="AF146" s="14"/>
      <c r="AG146" s="14"/>
      <c r="AH146" s="15"/>
      <c r="AI146" s="16"/>
      <c r="AJ146" s="30">
        <f t="shared" ref="AJ146" si="606">COUNTIF(AC146:AI146,"●")</f>
        <v>0</v>
      </c>
      <c r="AK146" s="64">
        <f t="shared" ref="AK146:AK156" si="607">IF(COUNTA(AC146:AI146)=0,-1,IF(OR(COUNTIF(AC146:AI146,"▲")&gt;6,AND(AC145&lt;$N$8,$N$8&lt;AI145)),0.285,IF(AJ145+AJ146=0,0,AJ146/(AJ146+AJ145))))</f>
        <v>-1</v>
      </c>
      <c r="AL146" s="10" t="str">
        <f t="shared" ref="AL146" si="608">TEXT(AI145,"YYYY-MM")</f>
        <v>2027-07</v>
      </c>
      <c r="AM146" s="56" cm="1">
        <f t="array" ref="AM146">IF(AL146=AL145,0,SUMPRODUCT((AC145:AI145&gt;=$N$7)*(AC145:AI145 &lt;= $N$8)*(TEXT(AC145:AI145,"yyyy-mm")=AL146)*(AC146:AI146 = "●")))</f>
        <v>0</v>
      </c>
      <c r="AN146" s="56" cm="1">
        <f t="array" ref="AN146">IF(AL146=AL145,0,SUMPRODUCT((AC145:AI145&gt;=$N$7)*(AC145:AI145 &lt;= $N$8)*(TEXT(AC145:AI145,"yyyy-mm")=AL146)*(AC146:AI146 = "▲")))</f>
        <v>0</v>
      </c>
      <c r="AO146" s="56" cm="1">
        <f t="array" ref="AO146">IF(AL146=AL145,0,SUMPRODUCT((AC145:AI145&gt;=$N$7)*(AC145:AI145 &lt;= $N$8)*(TEXT(AC145:AI145,"yyyy-mm")=AL146)*(AC146:AI146 = "★")))</f>
        <v>0</v>
      </c>
    </row>
    <row r="147" spans="10:43">
      <c r="T147" s="29">
        <f>IF(COUNTIF(U105:U146,"&gt;=0.285")=COUNTIF(U105:U146,"&gt;=0"),1,0)</f>
        <v>1</v>
      </c>
      <c r="U147" s="65" t="str">
        <f>IFERROR(IF(T147=1,AVERAGEIF(U105:U146,"&gt;-1"),0),"未記入")</f>
        <v>未記入</v>
      </c>
      <c r="AJ147" s="29">
        <f>IF(COUNTIF(AK105:AK146,"&gt;=0.285")=COUNTIF(AK105:AK146,"&gt;=0"),1,0)</f>
        <v>1</v>
      </c>
      <c r="AK147" s="65" t="str">
        <f>IFERROR(IF(AJ147=1,AVERAGEIF(AK105:AK146,"&gt;-1"),0),"未記入")</f>
        <v>未記入</v>
      </c>
      <c r="AP147" s="30"/>
      <c r="AQ147" s="30"/>
    </row>
    <row r="148" spans="10:43">
      <c r="AP148" s="30"/>
      <c r="AQ148" s="30"/>
    </row>
    <row r="149" spans="10:43" ht="22.5">
      <c r="J149" s="20" t="s">
        <v>90</v>
      </c>
      <c r="K149" s="35"/>
      <c r="M149" s="23" t="s">
        <v>94</v>
      </c>
      <c r="O149" s="19"/>
      <c r="P149" s="19"/>
      <c r="Q149" s="19"/>
      <c r="R149" s="19"/>
      <c r="S149" s="19"/>
      <c r="T149" s="27"/>
      <c r="U149" s="27"/>
      <c r="V149" s="28"/>
      <c r="Z149" s="27"/>
      <c r="AP149" s="30"/>
      <c r="AQ149" s="30"/>
    </row>
    <row r="150" spans="10:43">
      <c r="AP150" s="30"/>
      <c r="AQ150" s="30"/>
    </row>
    <row r="151" spans="10:43">
      <c r="AP151" s="30"/>
      <c r="AQ151" s="30"/>
    </row>
    <row r="152" spans="10:43" ht="20.25" thickBot="1">
      <c r="AP152" s="30"/>
      <c r="AQ152" s="30"/>
    </row>
    <row r="153" spans="10:43">
      <c r="L153" s="96" t="s">
        <v>9</v>
      </c>
      <c r="M153" s="98" t="str">
        <f>"実施状況（"&amp;YEAR(M155)&amp;"年～）"</f>
        <v>実施状況（2027年～）</v>
      </c>
      <c r="N153" s="98"/>
      <c r="O153" s="98"/>
      <c r="P153" s="98"/>
      <c r="Q153" s="98"/>
      <c r="R153" s="98"/>
      <c r="S153" s="99"/>
      <c r="V153" s="29"/>
      <c r="AB153" s="96" t="s">
        <v>9</v>
      </c>
      <c r="AC153" s="98" t="str">
        <f>"実施状況（"&amp;YEAR(AC155)&amp;"年～）"</f>
        <v>実施状況（2027年～）</v>
      </c>
      <c r="AD153" s="98"/>
      <c r="AE153" s="98"/>
      <c r="AF153" s="98"/>
      <c r="AG153" s="98"/>
      <c r="AH153" s="98"/>
      <c r="AI153" s="99"/>
      <c r="AP153" s="30"/>
      <c r="AQ153" s="30"/>
    </row>
    <row r="154" spans="10:43" ht="20.25" thickBot="1">
      <c r="K154" s="6" t="s">
        <v>29</v>
      </c>
      <c r="L154" s="97"/>
      <c r="M154" s="7" t="s">
        <v>2</v>
      </c>
      <c r="N154" s="7" t="s">
        <v>3</v>
      </c>
      <c r="O154" s="7" t="s">
        <v>4</v>
      </c>
      <c r="P154" s="7" t="s">
        <v>5</v>
      </c>
      <c r="Q154" s="7" t="s">
        <v>6</v>
      </c>
      <c r="R154" s="8" t="s">
        <v>7</v>
      </c>
      <c r="S154" s="9" t="s">
        <v>8</v>
      </c>
      <c r="T154" s="30" t="s">
        <v>9</v>
      </c>
      <c r="U154" s="29" t="s">
        <v>15</v>
      </c>
      <c r="V154" s="31" t="s">
        <v>14</v>
      </c>
      <c r="W154" s="56" t="s">
        <v>10</v>
      </c>
      <c r="X154" s="56" t="s">
        <v>11</v>
      </c>
      <c r="Y154" s="56" t="s">
        <v>62</v>
      </c>
      <c r="AA154" s="6" t="s">
        <v>29</v>
      </c>
      <c r="AB154" s="97"/>
      <c r="AC154" s="7" t="s">
        <v>2</v>
      </c>
      <c r="AD154" s="7" t="s">
        <v>3</v>
      </c>
      <c r="AE154" s="7" t="s">
        <v>4</v>
      </c>
      <c r="AF154" s="7" t="s">
        <v>5</v>
      </c>
      <c r="AG154" s="7" t="s">
        <v>6</v>
      </c>
      <c r="AH154" s="8" t="s">
        <v>7</v>
      </c>
      <c r="AI154" s="9" t="s">
        <v>8</v>
      </c>
      <c r="AJ154" s="30" t="s">
        <v>9</v>
      </c>
      <c r="AK154" s="29" t="s">
        <v>15</v>
      </c>
      <c r="AL154" s="31" t="s">
        <v>14</v>
      </c>
      <c r="AM154" s="56" t="s">
        <v>10</v>
      </c>
      <c r="AN154" s="56" t="s">
        <v>11</v>
      </c>
      <c r="AO154" s="56" t="s">
        <v>62</v>
      </c>
      <c r="AP154" s="30"/>
      <c r="AQ154" s="30"/>
    </row>
    <row r="155" spans="10:43">
      <c r="K155" s="37"/>
      <c r="L155" s="94">
        <v>117</v>
      </c>
      <c r="M155" s="11">
        <f>AI145+1</f>
        <v>46594</v>
      </c>
      <c r="N155" s="11">
        <f t="shared" ref="N155:S155" si="609">M155+1</f>
        <v>46595</v>
      </c>
      <c r="O155" s="11">
        <f t="shared" si="609"/>
        <v>46596</v>
      </c>
      <c r="P155" s="11">
        <f t="shared" si="609"/>
        <v>46597</v>
      </c>
      <c r="Q155" s="11">
        <f t="shared" si="609"/>
        <v>46598</v>
      </c>
      <c r="R155" s="21">
        <f t="shared" si="609"/>
        <v>46599</v>
      </c>
      <c r="S155" s="22">
        <f t="shared" si="609"/>
        <v>46600</v>
      </c>
      <c r="T155" s="30">
        <f t="shared" ref="T155" si="610">COUNTIF(M156:S156,"★")</f>
        <v>0</v>
      </c>
      <c r="U155" s="30"/>
      <c r="V155" s="10" t="str">
        <f>TEXT(M155,"YYYY-MM")</f>
        <v>2027-07</v>
      </c>
      <c r="W155" s="56" cm="1">
        <f t="array" ref="W155">SUMPRODUCT((M155:S155&gt;=$N$7)*(M155:S155 &lt;= $N$8)*(TEXT(M155:S155,"yyyy-mm")=V155)*(M156:S156 = "●"))</f>
        <v>0</v>
      </c>
      <c r="X155" s="56" cm="1">
        <f t="array" ref="X155">SUMPRODUCT((R155:S155&gt;=$N$7)*(R155:S155 &lt;= $N$8)*(TEXT(R155:S155,"yyyy-mm")=V155)*(R156:S156 = "▲"))</f>
        <v>0</v>
      </c>
      <c r="Y155" s="56" cm="1">
        <f t="array" ref="Y155">SUMPRODUCT((M155:S155&gt;=$N$7)*(M155:S155 &lt;= $N$8)*(TEXT(M155:S155,"yyyy-mm")=V155)*(M156:S156 = "★"))</f>
        <v>0</v>
      </c>
      <c r="Z155" s="30"/>
      <c r="AA155" s="37"/>
      <c r="AB155" s="94">
        <v>138</v>
      </c>
      <c r="AC155" s="11">
        <f>S195+1</f>
        <v>46741</v>
      </c>
      <c r="AD155" s="11">
        <f t="shared" ref="AD155:AI155" si="611">AC155+1</f>
        <v>46742</v>
      </c>
      <c r="AE155" s="11">
        <f t="shared" si="611"/>
        <v>46743</v>
      </c>
      <c r="AF155" s="11">
        <f t="shared" si="611"/>
        <v>46744</v>
      </c>
      <c r="AG155" s="11">
        <f t="shared" si="611"/>
        <v>46745</v>
      </c>
      <c r="AH155" s="21">
        <f t="shared" si="611"/>
        <v>46746</v>
      </c>
      <c r="AI155" s="22">
        <f t="shared" si="611"/>
        <v>46747</v>
      </c>
      <c r="AJ155" s="30">
        <f t="shared" ref="AJ155" si="612">COUNTIF(AC156:AI156,"★")</f>
        <v>0</v>
      </c>
      <c r="AK155" s="30"/>
      <c r="AL155" s="10" t="str">
        <f>TEXT(AC155,"YYYY-MM")</f>
        <v>2027-12</v>
      </c>
      <c r="AM155" s="56" cm="1">
        <f t="array" ref="AM155">SUMPRODUCT((AC155:AI155&gt;=$N$7)*(AC155:AI155 &lt;= $N$8)*(TEXT(AC155:AI155,"yyyy-mm")=AL155)*(AC156:AI156 = "●"))</f>
        <v>0</v>
      </c>
      <c r="AN155" s="56" cm="1">
        <f t="array" ref="AN155">SUMPRODUCT((AH155:AI155&gt;=$N$7)*(AH155:AI155 &lt;= $N$8)*(TEXT(AH155:AI155,"yyyy-mm")=AL155)*(AH156:AI156 = "▲"))</f>
        <v>0</v>
      </c>
      <c r="AO155" s="56" cm="1">
        <f t="array" ref="AO155">SUMPRODUCT((AC155:AI155&gt;=$N$7)*(AC155:AI155 &lt;= $N$8)*(TEXT(AC155:AI155,"yyyy-mm")=AL155)*(AC156:AI156 = "★"))</f>
        <v>0</v>
      </c>
      <c r="AP155" s="30"/>
      <c r="AQ155" s="30"/>
    </row>
    <row r="156" spans="10:43" ht="20.25" thickBot="1">
      <c r="K156" s="37" t="str">
        <f>IF(U156&gt;=0.285,"OK","NG")</f>
        <v>NG</v>
      </c>
      <c r="L156" s="95"/>
      <c r="M156" s="14"/>
      <c r="N156" s="14"/>
      <c r="O156" s="14"/>
      <c r="P156" s="14"/>
      <c r="Q156" s="14"/>
      <c r="R156" s="15"/>
      <c r="S156" s="16"/>
      <c r="T156" s="30">
        <f t="shared" ref="T156" si="613">COUNTIF(M156:S156,"●")</f>
        <v>0</v>
      </c>
      <c r="U156" s="64">
        <f>IF(COUNTA(M156:S156)=0,-1,IF(OR(COUNTIF(M156:S156,"▲")&gt;6,AND(M155&lt;$N$8,$N$8&lt;S155)),0.285,IF(T155+T156=0,0,T156/(T156+T155))))</f>
        <v>-1</v>
      </c>
      <c r="V156" s="10" t="str">
        <f>TEXT(S155,"YYYY-MM")</f>
        <v>2027-08</v>
      </c>
      <c r="W156" s="56" cm="1">
        <f t="array" ref="W156">IF(V156=V155,0,SUMPRODUCT((M155:S155&gt;=$N$7)*(M155:S155 &lt;= $N$8)*(TEXT(M155:S155,"yyyy-mm")=V156)*(M156:S156 = "●")))</f>
        <v>0</v>
      </c>
      <c r="X156" s="56" cm="1">
        <f t="array" ref="X156">IF(V156=V155,0,SUMPRODUCT((M155:S155&gt;=$N$7)*(M155:S155 &lt;= $N$8)*(TEXT(M155:S155,"yyyy-mm")=V156)*(M156:S156 = "▲")))</f>
        <v>0</v>
      </c>
      <c r="Y156" s="56" cm="1">
        <f t="array" ref="Y156">IF(V156=V155,0,SUMPRODUCT((M155:S155&gt;=$N$7)*(M155:S155 &lt;= $N$8)*(TEXT(M155:S155,"yyyy-mm")=V156)*(M156:S156 = "★")))</f>
        <v>0</v>
      </c>
      <c r="Z156" s="30"/>
      <c r="AA156" s="37" t="str">
        <f>IF(AK156&gt;=0.285,"OK","NG")</f>
        <v>NG</v>
      </c>
      <c r="AB156" s="95"/>
      <c r="AC156" s="14"/>
      <c r="AD156" s="14"/>
      <c r="AE156" s="14"/>
      <c r="AF156" s="14"/>
      <c r="AG156" s="14"/>
      <c r="AH156" s="15"/>
      <c r="AI156" s="16"/>
      <c r="AJ156" s="30">
        <f t="shared" ref="AJ156" si="614">COUNTIF(AC156:AI156,"●")</f>
        <v>0</v>
      </c>
      <c r="AK156" s="64">
        <f>IF(COUNTA(AC156:AI156)=0,-1,IF(OR(COUNTIF(AC156:AI156,"▲")&gt;6,AND(AC155&lt;$N$8,$N$8&lt;AI155)),0.285,IF(AJ155+AJ156=0,0,AJ156/(AJ156+AJ155))))</f>
        <v>-1</v>
      </c>
      <c r="AL156" s="10" t="str">
        <f>TEXT(AI155,"YYYY-MM")</f>
        <v>2027-12</v>
      </c>
      <c r="AM156" s="56" cm="1">
        <f t="array" ref="AM156">IF(AL156=AL155,0,SUMPRODUCT((AC155:AI155&gt;=$N$7)*(AC155:AI155 &lt;= $N$8)*(TEXT(AC155:AI155,"yyyy-mm")=AL156)*(AC156:AI156 = "●")))</f>
        <v>0</v>
      </c>
      <c r="AN156" s="56" cm="1">
        <f t="array" ref="AN156">IF(AL156=AL155,0,SUMPRODUCT((AC155:AI155&gt;=$N$7)*(AC155:AI155 &lt;= $N$8)*(TEXT(AC155:AI155,"yyyy-mm")=AL156)*(AC156:AI156 = "▲")))</f>
        <v>0</v>
      </c>
      <c r="AO156" s="56" cm="1">
        <f t="array" ref="AO156">IF(AL156=AL155,0,SUMPRODUCT((AC155:AI155&gt;=$N$7)*(AC155:AI155 &lt;= $N$8)*(TEXT(AC155:AI155,"yyyy-mm")=AL156)*(AC156:AI156 = "★")))</f>
        <v>0</v>
      </c>
      <c r="AP156" s="30"/>
      <c r="AQ156" s="30"/>
    </row>
    <row r="157" spans="10:43">
      <c r="K157" s="37"/>
      <c r="L157" s="94">
        <v>118</v>
      </c>
      <c r="M157" s="11">
        <f>S155+1</f>
        <v>46601</v>
      </c>
      <c r="N157" s="11">
        <f t="shared" ref="N157:S157" si="615">M157+1</f>
        <v>46602</v>
      </c>
      <c r="O157" s="11">
        <f t="shared" si="615"/>
        <v>46603</v>
      </c>
      <c r="P157" s="11">
        <f t="shared" si="615"/>
        <v>46604</v>
      </c>
      <c r="Q157" s="11">
        <f t="shared" si="615"/>
        <v>46605</v>
      </c>
      <c r="R157" s="12">
        <f t="shared" si="615"/>
        <v>46606</v>
      </c>
      <c r="S157" s="13">
        <f t="shared" si="615"/>
        <v>46607</v>
      </c>
      <c r="T157" s="30">
        <f t="shared" ref="T157" si="616">COUNTIF(M158:S158,"★")</f>
        <v>0</v>
      </c>
      <c r="U157" s="30"/>
      <c r="V157" s="10" t="str">
        <f>TEXT(M157,"YYYY-MM")</f>
        <v>2027-08</v>
      </c>
      <c r="W157" s="56" cm="1">
        <f t="array" ref="W157">SUMPRODUCT((M157:S157&gt;=$N$7)*(M157:S157 &lt;= $N$8)*(TEXT(M157:S157,"yyyy-mm")=V157)*(M158:S158 = "●"))</f>
        <v>0</v>
      </c>
      <c r="X157" s="56" cm="1">
        <f t="array" ref="X157">SUMPRODUCT((R157:S157&gt;=$N$7)*(R157:S157 &lt;= $N$8)*(TEXT(R157:S157,"yyyy-mm")=V157)*(R158:S158 = "▲"))</f>
        <v>0</v>
      </c>
      <c r="Y157" s="56" cm="1">
        <f t="array" ref="Y157">SUMPRODUCT((M157:S157&gt;=$N$7)*(M157:S157 &lt;= $N$8)*(TEXT(M157:S157,"yyyy-mm")=V157)*(M158:S158 = "★"))</f>
        <v>0</v>
      </c>
      <c r="Z157" s="30"/>
      <c r="AA157" s="37"/>
      <c r="AB157" s="94">
        <v>139</v>
      </c>
      <c r="AC157" s="11">
        <f>AI155+1</f>
        <v>46748</v>
      </c>
      <c r="AD157" s="11">
        <f t="shared" ref="AD157:AI157" si="617">AC157+1</f>
        <v>46749</v>
      </c>
      <c r="AE157" s="11">
        <f t="shared" si="617"/>
        <v>46750</v>
      </c>
      <c r="AF157" s="11">
        <f t="shared" si="617"/>
        <v>46751</v>
      </c>
      <c r="AG157" s="11">
        <f t="shared" si="617"/>
        <v>46752</v>
      </c>
      <c r="AH157" s="12">
        <f t="shared" si="617"/>
        <v>46753</v>
      </c>
      <c r="AI157" s="13">
        <f t="shared" si="617"/>
        <v>46754</v>
      </c>
      <c r="AJ157" s="30">
        <f t="shared" ref="AJ157" si="618">COUNTIF(AC158:AI158,"★")</f>
        <v>0</v>
      </c>
      <c r="AK157" s="30"/>
      <c r="AL157" s="10" t="str">
        <f>TEXT(AC157,"YYYY-MM")</f>
        <v>2027-12</v>
      </c>
      <c r="AM157" s="56" cm="1">
        <f t="array" ref="AM157">SUMPRODUCT((AC157:AI157&gt;=$N$7)*(AC157:AI157 &lt;= $N$8)*(TEXT(AC157:AI157,"yyyy-mm")=AL157)*(AC158:AI158 = "●"))</f>
        <v>0</v>
      </c>
      <c r="AN157" s="56" cm="1">
        <f t="array" ref="AN157">SUMPRODUCT((AH157:AI157&gt;=$N$7)*(AH157:AI157 &lt;= $N$8)*(TEXT(AH157:AI157,"yyyy-mm")=AL157)*(AH158:AI158 = "▲"))</f>
        <v>0</v>
      </c>
      <c r="AO157" s="56" cm="1">
        <f t="array" ref="AO157">SUMPRODUCT((AC157:AI157&gt;=$N$7)*(AC157:AI157 &lt;= $N$8)*(TEXT(AC157:AI157,"yyyy-mm")=AL157)*(AC158:AI158 = "★"))</f>
        <v>0</v>
      </c>
      <c r="AP157" s="30"/>
      <c r="AQ157" s="30"/>
    </row>
    <row r="158" spans="10:43" ht="20.25" thickBot="1">
      <c r="K158" s="37" t="str">
        <f t="shared" ref="K158" si="619">IF(U158&gt;=0.285,"OK","NG")</f>
        <v>NG</v>
      </c>
      <c r="L158" s="95"/>
      <c r="M158" s="14"/>
      <c r="N158" s="14"/>
      <c r="O158" s="14"/>
      <c r="P158" s="14"/>
      <c r="Q158" s="14"/>
      <c r="R158" s="15"/>
      <c r="S158" s="16"/>
      <c r="T158" s="30">
        <f t="shared" ref="T158" si="620">COUNTIF(M158:S158,"●")</f>
        <v>0</v>
      </c>
      <c r="U158" s="64">
        <f t="shared" ref="U158" si="621">IF(COUNTA(M158:S158)=0,-1,IF(OR(COUNTIF(M158:S158,"▲")&gt;6,AND(M157&lt;$N$8,$N$8&lt;S157)),0.285,IF(T157+T158=0,0,T158/(T158+T157))))</f>
        <v>-1</v>
      </c>
      <c r="V158" s="10" t="str">
        <f>TEXT(S157,"YYYY-MM")</f>
        <v>2027-08</v>
      </c>
      <c r="W158" s="56" cm="1">
        <f t="array" ref="W158">IF(V158=V157,0,SUMPRODUCT((M157:S157&gt;=$N$7)*(M157:S157 &lt;= $N$8)*(TEXT(M157:S157,"yyyy-mm")=V158)*(M158:S158 = "●")))</f>
        <v>0</v>
      </c>
      <c r="X158" s="56" cm="1">
        <f t="array" ref="X158">IF(V158=V157,0,SUMPRODUCT((M157:S157&gt;=$N$7)*(M157:S157 &lt;= $N$8)*(TEXT(M157:S157,"yyyy-mm")=V158)*(M158:S158 = "▲")))</f>
        <v>0</v>
      </c>
      <c r="Y158" s="56" cm="1">
        <f t="array" ref="Y158">IF(V158=V157,0,SUMPRODUCT((M157:S157&gt;=$N$7)*(M157:S157 &lt;= $N$8)*(TEXT(M157:S157,"yyyy-mm")=V158)*(M158:S158 = "★")))</f>
        <v>0</v>
      </c>
      <c r="Z158" s="30"/>
      <c r="AA158" s="37" t="str">
        <f t="shared" ref="AA158" si="622">IF(AK158&gt;=0.285,"OK","NG")</f>
        <v>NG</v>
      </c>
      <c r="AB158" s="95"/>
      <c r="AC158" s="14"/>
      <c r="AD158" s="14"/>
      <c r="AE158" s="14"/>
      <c r="AF158" s="14"/>
      <c r="AG158" s="14"/>
      <c r="AH158" s="15"/>
      <c r="AI158" s="16"/>
      <c r="AJ158" s="30">
        <f t="shared" ref="AJ158" si="623">COUNTIF(AC158:AI158,"●")</f>
        <v>0</v>
      </c>
      <c r="AK158" s="64">
        <f t="shared" ref="AK158" si="624">IF(COUNTA(AC158:AI158)=0,-1,IF(OR(COUNTIF(AC158:AI158,"▲")&gt;6,AND(AC157&lt;$N$8,$N$8&lt;AI157)),0.285,IF(AJ157+AJ158=0,0,AJ158/(AJ158+AJ157))))</f>
        <v>-1</v>
      </c>
      <c r="AL158" s="10" t="str">
        <f>TEXT(AI157,"YYYY-MM")</f>
        <v>2028-01</v>
      </c>
      <c r="AM158" s="56" cm="1">
        <f t="array" ref="AM158">IF(AL158=AL157,0,SUMPRODUCT((AC157:AI157&gt;=$N$7)*(AC157:AI157 &lt;= $N$8)*(TEXT(AC157:AI157,"yyyy-mm")=AL158)*(AC158:AI158 = "●")))</f>
        <v>0</v>
      </c>
      <c r="AN158" s="56" cm="1">
        <f t="array" ref="AN158">IF(AL158=AL157,0,SUMPRODUCT((AC157:AI157&gt;=$N$7)*(AC157:AI157 &lt;= $N$8)*(TEXT(AC157:AI157,"yyyy-mm")=AL158)*(AC158:AI158 = "▲")))</f>
        <v>0</v>
      </c>
      <c r="AO158" s="56" cm="1">
        <f t="array" ref="AO158">IF(AL158=AL157,0,SUMPRODUCT((AC157:AI157&gt;=$N$7)*(AC157:AI157 &lt;= $N$8)*(TEXT(AC157:AI157,"yyyy-mm")=AL158)*(AC158:AI158 = "★")))</f>
        <v>0</v>
      </c>
      <c r="AP158" s="30"/>
      <c r="AQ158" s="30"/>
    </row>
    <row r="159" spans="10:43">
      <c r="K159" s="37"/>
      <c r="L159" s="94">
        <v>119</v>
      </c>
      <c r="M159" s="11">
        <f>S157+1</f>
        <v>46608</v>
      </c>
      <c r="N159" s="11">
        <f t="shared" ref="N159:S159" si="625">M159+1</f>
        <v>46609</v>
      </c>
      <c r="O159" s="11">
        <f t="shared" si="625"/>
        <v>46610</v>
      </c>
      <c r="P159" s="11">
        <f t="shared" si="625"/>
        <v>46611</v>
      </c>
      <c r="Q159" s="11">
        <f t="shared" si="625"/>
        <v>46612</v>
      </c>
      <c r="R159" s="12">
        <f t="shared" si="625"/>
        <v>46613</v>
      </c>
      <c r="S159" s="13">
        <f t="shared" si="625"/>
        <v>46614</v>
      </c>
      <c r="T159" s="30">
        <f t="shared" ref="T159" si="626">COUNTIF(M160:S160,"★")</f>
        <v>0</v>
      </c>
      <c r="U159" s="30"/>
      <c r="V159" s="10" t="str">
        <f>TEXT(M159,"YYYY-MM")</f>
        <v>2027-08</v>
      </c>
      <c r="W159" s="56" cm="1">
        <f t="array" ref="W159">SUMPRODUCT((M159:S159&gt;=$N$7)*(M159:S159 &lt;= $N$8)*(TEXT(M159:S159,"yyyy-mm")=V159)*(M160:S160 = "●"))</f>
        <v>0</v>
      </c>
      <c r="X159" s="56" cm="1">
        <f t="array" ref="X159">SUMPRODUCT((R159:S159&gt;=$N$7)*(R159:S159 &lt;= $N$8)*(TEXT(R159:S159,"yyyy-mm")=V159)*(R160:S160 = "▲"))</f>
        <v>0</v>
      </c>
      <c r="Y159" s="56" cm="1">
        <f t="array" ref="Y159">SUMPRODUCT((M159:S159&gt;=$N$7)*(M159:S159 &lt;= $N$8)*(TEXT(M159:S159,"yyyy-mm")=V159)*(M160:S160 = "★"))</f>
        <v>0</v>
      </c>
      <c r="Z159" s="30"/>
      <c r="AA159" s="37"/>
      <c r="AB159" s="94">
        <v>140</v>
      </c>
      <c r="AC159" s="11">
        <f>AI157+1</f>
        <v>46755</v>
      </c>
      <c r="AD159" s="11">
        <f t="shared" ref="AD159:AI159" si="627">AC159+1</f>
        <v>46756</v>
      </c>
      <c r="AE159" s="11">
        <f t="shared" si="627"/>
        <v>46757</v>
      </c>
      <c r="AF159" s="11">
        <f t="shared" si="627"/>
        <v>46758</v>
      </c>
      <c r="AG159" s="11">
        <f t="shared" si="627"/>
        <v>46759</v>
      </c>
      <c r="AH159" s="12">
        <f t="shared" si="627"/>
        <v>46760</v>
      </c>
      <c r="AI159" s="13">
        <f t="shared" si="627"/>
        <v>46761</v>
      </c>
      <c r="AJ159" s="30">
        <f t="shared" ref="AJ159" si="628">COUNTIF(AC160:AI160,"★")</f>
        <v>0</v>
      </c>
      <c r="AK159" s="30"/>
      <c r="AL159" s="10" t="str">
        <f>TEXT(AC159,"YYYY-MM")</f>
        <v>2028-01</v>
      </c>
      <c r="AM159" s="56" cm="1">
        <f t="array" ref="AM159">SUMPRODUCT((AC159:AI159&gt;=$N$7)*(AC159:AI159 &lt;= $N$8)*(TEXT(AC159:AI159,"yyyy-mm")=AL159)*(AC160:AI160 = "●"))</f>
        <v>0</v>
      </c>
      <c r="AN159" s="56" cm="1">
        <f t="array" ref="AN159">SUMPRODUCT((AH159:AI159&gt;=$N$7)*(AH159:AI159 &lt;= $N$8)*(TEXT(AH159:AI159,"yyyy-mm")=AL159)*(AH160:AI160 = "▲"))</f>
        <v>0</v>
      </c>
      <c r="AO159" s="56" cm="1">
        <f t="array" ref="AO159">SUMPRODUCT((AC159:AI159&gt;=$N$7)*(AC159:AI159 &lt;= $N$8)*(TEXT(AC159:AI159,"yyyy-mm")=AL159)*(AC160:AI160 = "★"))</f>
        <v>0</v>
      </c>
      <c r="AP159" s="30"/>
      <c r="AQ159" s="30"/>
    </row>
    <row r="160" spans="10:43" ht="20.25" thickBot="1">
      <c r="K160" s="37" t="str">
        <f t="shared" ref="K160" si="629">IF(U160&gt;=0.285,"OK","NG")</f>
        <v>NG</v>
      </c>
      <c r="L160" s="95"/>
      <c r="M160" s="14"/>
      <c r="N160" s="14"/>
      <c r="O160" s="14"/>
      <c r="P160" s="14"/>
      <c r="Q160" s="14"/>
      <c r="R160" s="15"/>
      <c r="S160" s="16"/>
      <c r="T160" s="30">
        <f t="shared" ref="T160" si="630">COUNTIF(M160:S160,"●")</f>
        <v>0</v>
      </c>
      <c r="U160" s="64">
        <f t="shared" ref="U160" si="631">IF(COUNTA(M160:S160)=0,-1,IF(OR(COUNTIF(M160:S160,"▲")&gt;6,AND(M159&lt;$N$8,$N$8&lt;S159)),0.285,IF(T159+T160=0,0,T160/(T160+T159))))</f>
        <v>-1</v>
      </c>
      <c r="V160" s="10" t="str">
        <f>TEXT(S159,"YYYY-MM")</f>
        <v>2027-08</v>
      </c>
      <c r="W160" s="56" cm="1">
        <f t="array" ref="W160">IF(V160=V159,0,SUMPRODUCT((M159:S159&gt;=$N$7)*(M159:S159 &lt;= $N$8)*(TEXT(M159:S159,"yyyy-mm")=V160)*(M160:S160 = "●")))</f>
        <v>0</v>
      </c>
      <c r="X160" s="56" cm="1">
        <f t="array" ref="X160">IF(V160=V159,0,SUMPRODUCT((M159:S159&gt;=$N$7)*(M159:S159 &lt;= $N$8)*(TEXT(M159:S159,"yyyy-mm")=V160)*(M160:S160 = "▲")))</f>
        <v>0</v>
      </c>
      <c r="Y160" s="56" cm="1">
        <f t="array" ref="Y160">IF(V160=V159,0,SUMPRODUCT((M159:S159&gt;=$N$7)*(M159:S159 &lt;= $N$8)*(TEXT(M159:S159,"yyyy-mm")=V160)*(M160:S160 = "★")))</f>
        <v>0</v>
      </c>
      <c r="Z160" s="30"/>
      <c r="AA160" s="37" t="str">
        <f t="shared" ref="AA160" si="632">IF(AK160&gt;=0.285,"OK","NG")</f>
        <v>NG</v>
      </c>
      <c r="AB160" s="95"/>
      <c r="AC160" s="14"/>
      <c r="AD160" s="14"/>
      <c r="AE160" s="14"/>
      <c r="AF160" s="14"/>
      <c r="AG160" s="14"/>
      <c r="AH160" s="15"/>
      <c r="AI160" s="16"/>
      <c r="AJ160" s="30">
        <f t="shared" ref="AJ160" si="633">COUNTIF(AC160:AI160,"●")</f>
        <v>0</v>
      </c>
      <c r="AK160" s="64">
        <f t="shared" ref="AK160" si="634">IF(COUNTA(AC160:AI160)=0,-1,IF(OR(COUNTIF(AC160:AI160,"▲")&gt;6,AND(AC159&lt;$N$8,$N$8&lt;AI159)),0.285,IF(AJ159+AJ160=0,0,AJ160/(AJ160+AJ159))))</f>
        <v>-1</v>
      </c>
      <c r="AL160" s="10" t="str">
        <f>TEXT(AI159,"YYYY-MM")</f>
        <v>2028-01</v>
      </c>
      <c r="AM160" s="56" cm="1">
        <f t="array" ref="AM160">IF(AL160=AL159,0,SUMPRODUCT((AC159:AI159&gt;=$N$7)*(AC159:AI159 &lt;= $N$8)*(TEXT(AC159:AI159,"yyyy-mm")=AL160)*(AC160:AI160 = "●")))</f>
        <v>0</v>
      </c>
      <c r="AN160" s="56" cm="1">
        <f t="array" ref="AN160">IF(AL160=AL159,0,SUMPRODUCT((AC159:AI159&gt;=$N$7)*(AC159:AI159 &lt;= $N$8)*(TEXT(AC159:AI159,"yyyy-mm")=AL160)*(AC160:AI160 = "▲")))</f>
        <v>0</v>
      </c>
      <c r="AO160" s="56" cm="1">
        <f t="array" ref="AO160">IF(AL160=AL159,0,SUMPRODUCT((AC159:AI159&gt;=$N$7)*(AC159:AI159 &lt;= $N$8)*(TEXT(AC159:AI159,"yyyy-mm")=AL160)*(AC160:AI160 = "★")))</f>
        <v>0</v>
      </c>
      <c r="AP160" s="30"/>
      <c r="AQ160" s="30"/>
    </row>
    <row r="161" spans="11:43">
      <c r="K161" s="37"/>
      <c r="L161" s="94">
        <v>120</v>
      </c>
      <c r="M161" s="11">
        <f>S159+1</f>
        <v>46615</v>
      </c>
      <c r="N161" s="11">
        <f t="shared" ref="N161:S161" si="635">M161+1</f>
        <v>46616</v>
      </c>
      <c r="O161" s="11">
        <f t="shared" si="635"/>
        <v>46617</v>
      </c>
      <c r="P161" s="11">
        <f t="shared" si="635"/>
        <v>46618</v>
      </c>
      <c r="Q161" s="11">
        <f t="shared" si="635"/>
        <v>46619</v>
      </c>
      <c r="R161" s="12">
        <f t="shared" si="635"/>
        <v>46620</v>
      </c>
      <c r="S161" s="13">
        <f t="shared" si="635"/>
        <v>46621</v>
      </c>
      <c r="T161" s="30">
        <f t="shared" ref="T161" si="636">COUNTIF(M162:S162,"★")</f>
        <v>0</v>
      </c>
      <c r="U161" s="30"/>
      <c r="V161" s="10" t="str">
        <f>TEXT(M161,"YYYY-MM")</f>
        <v>2027-08</v>
      </c>
      <c r="W161" s="56" cm="1">
        <f t="array" ref="W161">SUMPRODUCT((M161:S161&gt;=$N$7)*(M161:S161 &lt;= $N$8)*(TEXT(M161:S161,"yyyy-mm")=V161)*(M162:S162 = "●"))</f>
        <v>0</v>
      </c>
      <c r="X161" s="56" cm="1">
        <f t="array" ref="X161">SUMPRODUCT((R161:S161&gt;=$N$7)*(R161:S161 &lt;= $N$8)*(TEXT(R161:S161,"yyyy-mm")=V161)*(R162:S162 = "▲"))</f>
        <v>0</v>
      </c>
      <c r="Y161" s="56" cm="1">
        <f t="array" ref="Y161">SUMPRODUCT((M161:S161&gt;=$N$7)*(M161:S161 &lt;= $N$8)*(TEXT(M161:S161,"yyyy-mm")=V161)*(M162:S162 = "★"))</f>
        <v>0</v>
      </c>
      <c r="Z161" s="30"/>
      <c r="AA161" s="37"/>
      <c r="AB161" s="94">
        <v>141</v>
      </c>
      <c r="AC161" s="11">
        <f>AI159+1</f>
        <v>46762</v>
      </c>
      <c r="AD161" s="11">
        <f t="shared" ref="AD161:AI161" si="637">AC161+1</f>
        <v>46763</v>
      </c>
      <c r="AE161" s="11">
        <f t="shared" si="637"/>
        <v>46764</v>
      </c>
      <c r="AF161" s="11">
        <f t="shared" si="637"/>
        <v>46765</v>
      </c>
      <c r="AG161" s="11">
        <f t="shared" si="637"/>
        <v>46766</v>
      </c>
      <c r="AH161" s="12">
        <f t="shared" si="637"/>
        <v>46767</v>
      </c>
      <c r="AI161" s="13">
        <f t="shared" si="637"/>
        <v>46768</v>
      </c>
      <c r="AJ161" s="30">
        <f t="shared" ref="AJ161" si="638">COUNTIF(AC162:AI162,"★")</f>
        <v>0</v>
      </c>
      <c r="AK161" s="30"/>
      <c r="AL161" s="10" t="str">
        <f>TEXT(AC161,"YYYY-MM")</f>
        <v>2028-01</v>
      </c>
      <c r="AM161" s="56" cm="1">
        <f t="array" ref="AM161">SUMPRODUCT((AC161:AI161&gt;=$N$7)*(AC161:AI161 &lt;= $N$8)*(TEXT(AC161:AI161,"yyyy-mm")=AL161)*(AC162:AI162 = "●"))</f>
        <v>0</v>
      </c>
      <c r="AN161" s="56" cm="1">
        <f t="array" ref="AN161">SUMPRODUCT((AH161:AI161&gt;=$N$7)*(AH161:AI161 &lt;= $N$8)*(TEXT(AH161:AI161,"yyyy-mm")=AL161)*(AH162:AI162 = "▲"))</f>
        <v>0</v>
      </c>
      <c r="AO161" s="56" cm="1">
        <f t="array" ref="AO161">SUMPRODUCT((AC161:AI161&gt;=$N$7)*(AC161:AI161 &lt;= $N$8)*(TEXT(AC161:AI161,"yyyy-mm")=AL161)*(AC162:AI162 = "★"))</f>
        <v>0</v>
      </c>
      <c r="AP161" s="30"/>
      <c r="AQ161" s="30"/>
    </row>
    <row r="162" spans="11:43" ht="20.25" thickBot="1">
      <c r="K162" s="37" t="str">
        <f t="shared" ref="K162" si="639">IF(U162&gt;=0.285,"OK","NG")</f>
        <v>NG</v>
      </c>
      <c r="L162" s="95"/>
      <c r="M162" s="14"/>
      <c r="N162" s="14"/>
      <c r="O162" s="14"/>
      <c r="P162" s="14"/>
      <c r="Q162" s="14"/>
      <c r="R162" s="15"/>
      <c r="S162" s="16"/>
      <c r="T162" s="30">
        <f t="shared" ref="T162" si="640">COUNTIF(M162:S162,"●")</f>
        <v>0</v>
      </c>
      <c r="U162" s="64">
        <f t="shared" ref="U162" si="641">IF(COUNTA(M162:S162)=0,-1,IF(OR(COUNTIF(M162:S162,"▲")&gt;6,AND(M161&lt;$N$8,$N$8&lt;S161)),0.285,IF(T161+T162=0,0,T162/(T162+T161))))</f>
        <v>-1</v>
      </c>
      <c r="V162" s="10" t="str">
        <f>TEXT(S161,"YYYY-MM")</f>
        <v>2027-08</v>
      </c>
      <c r="W162" s="56" cm="1">
        <f t="array" ref="W162">IF(V162=V161,0,SUMPRODUCT((M161:S161&gt;=$N$7)*(M161:S161 &lt;= $N$8)*(TEXT(M161:S161,"yyyy-mm")=V162)*(M162:S162 = "●")))</f>
        <v>0</v>
      </c>
      <c r="X162" s="56" cm="1">
        <f t="array" ref="X162">IF(V162=V161,0,SUMPRODUCT((M161:S161&gt;=$N$7)*(M161:S161 &lt;= $N$8)*(TEXT(M161:S161,"yyyy-mm")=V162)*(M162:S162 = "▲")))</f>
        <v>0</v>
      </c>
      <c r="Y162" s="56" cm="1">
        <f t="array" ref="Y162">IF(V162=V161,0,SUMPRODUCT((M161:S161&gt;=$N$7)*(M161:S161 &lt;= $N$8)*(TEXT(M161:S161,"yyyy-mm")=V162)*(M162:S162 = "★")))</f>
        <v>0</v>
      </c>
      <c r="Z162" s="30"/>
      <c r="AA162" s="37" t="str">
        <f t="shared" ref="AA162" si="642">IF(AK162&gt;=0.285,"OK","NG")</f>
        <v>NG</v>
      </c>
      <c r="AB162" s="95"/>
      <c r="AC162" s="14"/>
      <c r="AD162" s="14"/>
      <c r="AE162" s="14"/>
      <c r="AF162" s="14"/>
      <c r="AG162" s="14"/>
      <c r="AH162" s="15"/>
      <c r="AI162" s="16"/>
      <c r="AJ162" s="30">
        <f t="shared" ref="AJ162" si="643">COUNTIF(AC162:AI162,"●")</f>
        <v>0</v>
      </c>
      <c r="AK162" s="64">
        <f t="shared" ref="AK162" si="644">IF(COUNTA(AC162:AI162)=0,-1,IF(OR(COUNTIF(AC162:AI162,"▲")&gt;6,AND(AC161&lt;$N$8,$N$8&lt;AI161)),0.285,IF(AJ161+AJ162=0,0,AJ162/(AJ162+AJ161))))</f>
        <v>-1</v>
      </c>
      <c r="AL162" s="10" t="str">
        <f>TEXT(AI161,"YYYY-MM")</f>
        <v>2028-01</v>
      </c>
      <c r="AM162" s="56" cm="1">
        <f t="array" ref="AM162">IF(AL162=AL161,0,SUMPRODUCT((AC161:AI161&gt;=$N$7)*(AC161:AI161 &lt;= $N$8)*(TEXT(AC161:AI161,"yyyy-mm")=AL162)*(AC162:AI162 = "●")))</f>
        <v>0</v>
      </c>
      <c r="AN162" s="56" cm="1">
        <f t="array" ref="AN162">IF(AL162=AL161,0,SUMPRODUCT((AC161:AI161&gt;=$N$7)*(AC161:AI161 &lt;= $N$8)*(TEXT(AC161:AI161,"yyyy-mm")=AL162)*(AC162:AI162 = "▲")))</f>
        <v>0</v>
      </c>
      <c r="AO162" s="56" cm="1">
        <f t="array" ref="AO162">IF(AL162=AL161,0,SUMPRODUCT((AC161:AI161&gt;=$N$7)*(AC161:AI161 &lt;= $N$8)*(TEXT(AC161:AI161,"yyyy-mm")=AL162)*(AC162:AI162 = "★")))</f>
        <v>0</v>
      </c>
      <c r="AP162" s="30"/>
      <c r="AQ162" s="30"/>
    </row>
    <row r="163" spans="11:43">
      <c r="K163" s="37"/>
      <c r="L163" s="94">
        <v>121</v>
      </c>
      <c r="M163" s="11">
        <f>S161+1</f>
        <v>46622</v>
      </c>
      <c r="N163" s="11">
        <f t="shared" ref="N163:S163" si="645">M163+1</f>
        <v>46623</v>
      </c>
      <c r="O163" s="11">
        <f t="shared" si="645"/>
        <v>46624</v>
      </c>
      <c r="P163" s="11">
        <f t="shared" si="645"/>
        <v>46625</v>
      </c>
      <c r="Q163" s="11">
        <f t="shared" si="645"/>
        <v>46626</v>
      </c>
      <c r="R163" s="12">
        <f t="shared" si="645"/>
        <v>46627</v>
      </c>
      <c r="S163" s="13">
        <f t="shared" si="645"/>
        <v>46628</v>
      </c>
      <c r="T163" s="30">
        <f t="shared" ref="T163" si="646">COUNTIF(M164:S164,"★")</f>
        <v>0</v>
      </c>
      <c r="U163" s="30"/>
      <c r="V163" s="10" t="str">
        <f>TEXT(M163,"YYYY-MM")</f>
        <v>2027-08</v>
      </c>
      <c r="W163" s="56" cm="1">
        <f t="array" ref="W163">SUMPRODUCT((M163:S163&gt;=$N$7)*(M163:S163 &lt;= $N$8)*(TEXT(M163:S163,"yyyy-mm")=V163)*(M164:S164 = "●"))</f>
        <v>0</v>
      </c>
      <c r="X163" s="56" cm="1">
        <f t="array" ref="X163">SUMPRODUCT((R163:S163&gt;=$N$7)*(R163:S163 &lt;= $N$8)*(TEXT(R163:S163,"yyyy-mm")=V163)*(R164:S164 = "▲"))</f>
        <v>0</v>
      </c>
      <c r="Y163" s="56" cm="1">
        <f t="array" ref="Y163">SUMPRODUCT((M163:S163&gt;=$N$7)*(M163:S163 &lt;= $N$8)*(TEXT(M163:S163,"yyyy-mm")=V163)*(M164:S164 = "★"))</f>
        <v>0</v>
      </c>
      <c r="Z163" s="30"/>
      <c r="AA163" s="37"/>
      <c r="AB163" s="94">
        <v>142</v>
      </c>
      <c r="AC163" s="11">
        <f>AI161+1</f>
        <v>46769</v>
      </c>
      <c r="AD163" s="11">
        <f t="shared" ref="AD163:AI163" si="647">AC163+1</f>
        <v>46770</v>
      </c>
      <c r="AE163" s="11">
        <f t="shared" si="647"/>
        <v>46771</v>
      </c>
      <c r="AF163" s="11">
        <f t="shared" si="647"/>
        <v>46772</v>
      </c>
      <c r="AG163" s="11">
        <f t="shared" si="647"/>
        <v>46773</v>
      </c>
      <c r="AH163" s="12">
        <f t="shared" si="647"/>
        <v>46774</v>
      </c>
      <c r="AI163" s="13">
        <f t="shared" si="647"/>
        <v>46775</v>
      </c>
      <c r="AJ163" s="30">
        <f t="shared" ref="AJ163" si="648">COUNTIF(AC164:AI164,"★")</f>
        <v>0</v>
      </c>
      <c r="AK163" s="30"/>
      <c r="AL163" s="10" t="str">
        <f>TEXT(AC163,"YYYY-MM")</f>
        <v>2028-01</v>
      </c>
      <c r="AM163" s="56" cm="1">
        <f t="array" ref="AM163">SUMPRODUCT((AC163:AI163&gt;=$N$7)*(AC163:AI163 &lt;= $N$8)*(TEXT(AC163:AI163,"yyyy-mm")=AL163)*(AC164:AI164 = "●"))</f>
        <v>0</v>
      </c>
      <c r="AN163" s="56" cm="1">
        <f t="array" ref="AN163">SUMPRODUCT((AH163:AI163&gt;=$N$7)*(AH163:AI163 &lt;= $N$8)*(TEXT(AH163:AI163,"yyyy-mm")=AL163)*(AH164:AI164 = "▲"))</f>
        <v>0</v>
      </c>
      <c r="AO163" s="56" cm="1">
        <f t="array" ref="AO163">SUMPRODUCT((AC163:AI163&gt;=$N$7)*(AC163:AI163 &lt;= $N$8)*(TEXT(AC163:AI163,"yyyy-mm")=AL163)*(AC164:AI164 = "★"))</f>
        <v>0</v>
      </c>
      <c r="AP163" s="30"/>
      <c r="AQ163" s="30"/>
    </row>
    <row r="164" spans="11:43" ht="20.25" thickBot="1">
      <c r="K164" s="37" t="str">
        <f t="shared" ref="K164" si="649">IF(U164&gt;=0.285,"OK","NG")</f>
        <v>NG</v>
      </c>
      <c r="L164" s="95"/>
      <c r="M164" s="14"/>
      <c r="N164" s="14"/>
      <c r="O164" s="14"/>
      <c r="P164" s="14"/>
      <c r="Q164" s="14"/>
      <c r="R164" s="15"/>
      <c r="S164" s="16"/>
      <c r="T164" s="30">
        <f t="shared" ref="T164" si="650">COUNTIF(M164:S164,"●")</f>
        <v>0</v>
      </c>
      <c r="U164" s="64">
        <f t="shared" ref="U164" si="651">IF(COUNTA(M164:S164)=0,-1,IF(OR(COUNTIF(M164:S164,"▲")&gt;6,AND(M163&lt;$N$8,$N$8&lt;S163)),0.285,IF(T163+T164=0,0,T164/(T164+T163))))</f>
        <v>-1</v>
      </c>
      <c r="V164" s="10" t="str">
        <f>TEXT(S163,"YYYY-MM")</f>
        <v>2027-08</v>
      </c>
      <c r="W164" s="56" cm="1">
        <f t="array" ref="W164">IF(V164=V163,0,SUMPRODUCT((M163:S163&gt;=$N$7)*(M163:S163 &lt;= $N$8)*(TEXT(M163:S163,"yyyy-mm")=V164)*(M164:S164 = "●")))</f>
        <v>0</v>
      </c>
      <c r="X164" s="56" cm="1">
        <f t="array" ref="X164">IF(V164=V163,0,SUMPRODUCT((M163:S163&gt;=$N$7)*(M163:S163 &lt;= $N$8)*(TEXT(M163:S163,"yyyy-mm")=V164)*(M164:S164 = "▲")))</f>
        <v>0</v>
      </c>
      <c r="Y164" s="56" cm="1">
        <f t="array" ref="Y164">IF(V164=V163,0,SUMPRODUCT((M163:S163&gt;=$N$7)*(M163:S163 &lt;= $N$8)*(TEXT(M163:S163,"yyyy-mm")=V164)*(M164:S164 = "★")))</f>
        <v>0</v>
      </c>
      <c r="Z164" s="30"/>
      <c r="AA164" s="37" t="str">
        <f t="shared" ref="AA164" si="652">IF(AK164&gt;=0.285,"OK","NG")</f>
        <v>NG</v>
      </c>
      <c r="AB164" s="95"/>
      <c r="AC164" s="14"/>
      <c r="AD164" s="14"/>
      <c r="AE164" s="14"/>
      <c r="AF164" s="14"/>
      <c r="AG164" s="14"/>
      <c r="AH164" s="15"/>
      <c r="AI164" s="16"/>
      <c r="AJ164" s="30">
        <f t="shared" ref="AJ164" si="653">COUNTIF(AC164:AI164,"●")</f>
        <v>0</v>
      </c>
      <c r="AK164" s="64">
        <f t="shared" ref="AK164" si="654">IF(COUNTA(AC164:AI164)=0,-1,IF(OR(COUNTIF(AC164:AI164,"▲")&gt;6,AND(AC163&lt;$N$8,$N$8&lt;AI163)),0.285,IF(AJ163+AJ164=0,0,AJ164/(AJ164+AJ163))))</f>
        <v>-1</v>
      </c>
      <c r="AL164" s="10" t="str">
        <f>TEXT(AI163,"YYYY-MM")</f>
        <v>2028-01</v>
      </c>
      <c r="AM164" s="56" cm="1">
        <f t="array" ref="AM164">IF(AL164=AL163,0,SUMPRODUCT((AC163:AI163&gt;=$N$7)*(AC163:AI163 &lt;= $N$8)*(TEXT(AC163:AI163,"yyyy-mm")=AL164)*(AC164:AI164 = "●")))</f>
        <v>0</v>
      </c>
      <c r="AN164" s="56" cm="1">
        <f t="array" ref="AN164">IF(AL164=AL163,0,SUMPRODUCT((AC163:AI163&gt;=$N$7)*(AC163:AI163 &lt;= $N$8)*(TEXT(AC163:AI163,"yyyy-mm")=AL164)*(AC164:AI164 = "▲")))</f>
        <v>0</v>
      </c>
      <c r="AO164" s="56" cm="1">
        <f t="array" ref="AO164">IF(AL164=AL163,0,SUMPRODUCT((AC163:AI163&gt;=$N$7)*(AC163:AI163 &lt;= $N$8)*(TEXT(AC163:AI163,"yyyy-mm")=AL164)*(AC164:AI164 = "★")))</f>
        <v>0</v>
      </c>
      <c r="AP164" s="30"/>
      <c r="AQ164" s="30"/>
    </row>
    <row r="165" spans="11:43">
      <c r="K165" s="37"/>
      <c r="L165" s="94">
        <v>122</v>
      </c>
      <c r="M165" s="11">
        <f>S163+1</f>
        <v>46629</v>
      </c>
      <c r="N165" s="11">
        <f t="shared" ref="N165:S165" si="655">M165+1</f>
        <v>46630</v>
      </c>
      <c r="O165" s="11">
        <f t="shared" si="655"/>
        <v>46631</v>
      </c>
      <c r="P165" s="11">
        <f t="shared" si="655"/>
        <v>46632</v>
      </c>
      <c r="Q165" s="11">
        <f t="shared" si="655"/>
        <v>46633</v>
      </c>
      <c r="R165" s="12">
        <f t="shared" si="655"/>
        <v>46634</v>
      </c>
      <c r="S165" s="13">
        <f t="shared" si="655"/>
        <v>46635</v>
      </c>
      <c r="T165" s="30">
        <f t="shared" ref="T165" si="656">COUNTIF(M166:S166,"★")</f>
        <v>0</v>
      </c>
      <c r="U165" s="30"/>
      <c r="V165" s="10" t="str">
        <f>TEXT(M165,"YYYY-MM")</f>
        <v>2027-08</v>
      </c>
      <c r="W165" s="56" cm="1">
        <f t="array" ref="W165">SUMPRODUCT((M165:S165&gt;=$N$7)*(M165:S165 &lt;= $N$8)*(TEXT(M165:S165,"yyyy-mm")=V165)*(M166:S166 = "●"))</f>
        <v>0</v>
      </c>
      <c r="X165" s="56" cm="1">
        <f t="array" ref="X165">SUMPRODUCT((R165:S165&gt;=$N$7)*(R165:S165 &lt;= $N$8)*(TEXT(R165:S165,"yyyy-mm")=V165)*(R166:S166 = "▲"))</f>
        <v>0</v>
      </c>
      <c r="Y165" s="56" cm="1">
        <f t="array" ref="Y165">SUMPRODUCT((M165:S165&gt;=$N$7)*(M165:S165 &lt;= $N$8)*(TEXT(M165:S165,"yyyy-mm")=V165)*(M166:S166 = "★"))</f>
        <v>0</v>
      </c>
      <c r="Z165" s="30"/>
      <c r="AA165" s="37"/>
      <c r="AB165" s="94">
        <v>143</v>
      </c>
      <c r="AC165" s="11">
        <f>AI163+1</f>
        <v>46776</v>
      </c>
      <c r="AD165" s="11">
        <f t="shared" ref="AD165:AI165" si="657">AC165+1</f>
        <v>46777</v>
      </c>
      <c r="AE165" s="11">
        <f t="shared" si="657"/>
        <v>46778</v>
      </c>
      <c r="AF165" s="11">
        <f t="shared" si="657"/>
        <v>46779</v>
      </c>
      <c r="AG165" s="11">
        <f t="shared" si="657"/>
        <v>46780</v>
      </c>
      <c r="AH165" s="12">
        <f t="shared" si="657"/>
        <v>46781</v>
      </c>
      <c r="AI165" s="13">
        <f t="shared" si="657"/>
        <v>46782</v>
      </c>
      <c r="AJ165" s="30">
        <f t="shared" ref="AJ165" si="658">COUNTIF(AC166:AI166,"★")</f>
        <v>0</v>
      </c>
      <c r="AK165" s="30"/>
      <c r="AL165" s="10" t="str">
        <f>TEXT(AC165,"YYYY-MM")</f>
        <v>2028-01</v>
      </c>
      <c r="AM165" s="56" cm="1">
        <f t="array" ref="AM165">SUMPRODUCT((AC165:AI165&gt;=$N$7)*(AC165:AI165 &lt;= $N$8)*(TEXT(AC165:AI165,"yyyy-mm")=AL165)*(AC166:AI166 = "●"))</f>
        <v>0</v>
      </c>
      <c r="AN165" s="56" cm="1">
        <f t="array" ref="AN165">SUMPRODUCT((AH165:AI165&gt;=$N$7)*(AH165:AI165 &lt;= $N$8)*(TEXT(AH165:AI165,"yyyy-mm")=AL165)*(AH166:AI166 = "▲"))</f>
        <v>0</v>
      </c>
      <c r="AO165" s="56" cm="1">
        <f t="array" ref="AO165">SUMPRODUCT((AC165:AI165&gt;=$N$7)*(AC165:AI165 &lt;= $N$8)*(TEXT(AC165:AI165,"yyyy-mm")=AL165)*(AC166:AI166 = "★"))</f>
        <v>0</v>
      </c>
      <c r="AP165" s="30"/>
      <c r="AQ165" s="30"/>
    </row>
    <row r="166" spans="11:43" ht="20.25" thickBot="1">
      <c r="K166" s="37" t="str">
        <f t="shared" ref="K166" si="659">IF(U166&gt;=0.285,"OK","NG")</f>
        <v>NG</v>
      </c>
      <c r="L166" s="95"/>
      <c r="M166" s="14"/>
      <c r="N166" s="14"/>
      <c r="O166" s="14"/>
      <c r="P166" s="14"/>
      <c r="Q166" s="14"/>
      <c r="R166" s="15"/>
      <c r="S166" s="16"/>
      <c r="T166" s="30">
        <f t="shared" ref="T166" si="660">COUNTIF(M166:S166,"●")</f>
        <v>0</v>
      </c>
      <c r="U166" s="64">
        <f t="shared" ref="U166" si="661">IF(COUNTA(M166:S166)=0,-1,IF(OR(COUNTIF(M166:S166,"▲")&gt;6,AND(M165&lt;$N$8,$N$8&lt;S165)),0.285,IF(T165+T166=0,0,T166/(T166+T165))))</f>
        <v>-1</v>
      </c>
      <c r="V166" s="10" t="str">
        <f>TEXT(S165,"YYYY-MM")</f>
        <v>2027-09</v>
      </c>
      <c r="W166" s="56" cm="1">
        <f t="array" ref="W166">IF(V166=V165,0,SUMPRODUCT((M165:S165&gt;=$N$7)*(M165:S165 &lt;= $N$8)*(TEXT(M165:S165,"yyyy-mm")=V166)*(M166:S166 = "●")))</f>
        <v>0</v>
      </c>
      <c r="X166" s="56" cm="1">
        <f t="array" ref="X166">IF(V166=V165,0,SUMPRODUCT((M165:S165&gt;=$N$7)*(M165:S165 &lt;= $N$8)*(TEXT(M165:S165,"yyyy-mm")=V166)*(M166:S166 = "▲")))</f>
        <v>0</v>
      </c>
      <c r="Y166" s="56" cm="1">
        <f t="array" ref="Y166">IF(V166=V165,0,SUMPRODUCT((M165:S165&gt;=$N$7)*(M165:S165 &lt;= $N$8)*(TEXT(M165:S165,"yyyy-mm")=V166)*(M166:S166 = "★")))</f>
        <v>0</v>
      </c>
      <c r="Z166" s="30"/>
      <c r="AA166" s="37" t="str">
        <f t="shared" ref="AA166" si="662">IF(AK166&gt;=0.285,"OK","NG")</f>
        <v>NG</v>
      </c>
      <c r="AB166" s="95"/>
      <c r="AC166" s="14"/>
      <c r="AD166" s="14"/>
      <c r="AE166" s="14"/>
      <c r="AF166" s="14"/>
      <c r="AG166" s="14"/>
      <c r="AH166" s="15"/>
      <c r="AI166" s="16"/>
      <c r="AJ166" s="30">
        <f t="shared" ref="AJ166" si="663">COUNTIF(AC166:AI166,"●")</f>
        <v>0</v>
      </c>
      <c r="AK166" s="64">
        <f t="shared" ref="AK166" si="664">IF(COUNTA(AC166:AI166)=0,-1,IF(OR(COUNTIF(AC166:AI166,"▲")&gt;6,AND(AC165&lt;$N$8,$N$8&lt;AI165)),0.285,IF(AJ165+AJ166=0,0,AJ166/(AJ166+AJ165))))</f>
        <v>-1</v>
      </c>
      <c r="AL166" s="10" t="str">
        <f>TEXT(AI165,"YYYY-MM")</f>
        <v>2028-01</v>
      </c>
      <c r="AM166" s="56" cm="1">
        <f t="array" ref="AM166">IF(AL166=AL165,0,SUMPRODUCT((AC165:AI165&gt;=$N$7)*(AC165:AI165 &lt;= $N$8)*(TEXT(AC165:AI165,"yyyy-mm")=AL166)*(AC166:AI166 = "●")))</f>
        <v>0</v>
      </c>
      <c r="AN166" s="56" cm="1">
        <f t="array" ref="AN166">IF(AL166=AL165,0,SUMPRODUCT((AC165:AI165&gt;=$N$7)*(AC165:AI165 &lt;= $N$8)*(TEXT(AC165:AI165,"yyyy-mm")=AL166)*(AC166:AI166 = "▲")))</f>
        <v>0</v>
      </c>
      <c r="AO166" s="56" cm="1">
        <f t="array" ref="AO166">IF(AL166=AL165,0,SUMPRODUCT((AC165:AI165&gt;=$N$7)*(AC165:AI165 &lt;= $N$8)*(TEXT(AC165:AI165,"yyyy-mm")=AL166)*(AC166:AI166 = "★")))</f>
        <v>0</v>
      </c>
      <c r="AP166" s="30"/>
      <c r="AQ166" s="30"/>
    </row>
    <row r="167" spans="11:43">
      <c r="K167" s="37"/>
      <c r="L167" s="94">
        <v>123</v>
      </c>
      <c r="M167" s="11">
        <f>S165+1</f>
        <v>46636</v>
      </c>
      <c r="N167" s="11">
        <f t="shared" ref="N167:S167" si="665">M167+1</f>
        <v>46637</v>
      </c>
      <c r="O167" s="11">
        <f t="shared" si="665"/>
        <v>46638</v>
      </c>
      <c r="P167" s="11">
        <f t="shared" si="665"/>
        <v>46639</v>
      </c>
      <c r="Q167" s="11">
        <f t="shared" si="665"/>
        <v>46640</v>
      </c>
      <c r="R167" s="12">
        <f t="shared" si="665"/>
        <v>46641</v>
      </c>
      <c r="S167" s="13">
        <f t="shared" si="665"/>
        <v>46642</v>
      </c>
      <c r="T167" s="30">
        <f t="shared" ref="T167" si="666">COUNTIF(M168:S168,"★")</f>
        <v>0</v>
      </c>
      <c r="U167" s="30"/>
      <c r="V167" s="10" t="str">
        <f>TEXT(M167,"YYYY-MM")</f>
        <v>2027-09</v>
      </c>
      <c r="W167" s="56" cm="1">
        <f t="array" ref="W167">SUMPRODUCT((M167:S167&gt;=$N$7)*(M167:S167 &lt;= $N$8)*(TEXT(M167:S167,"yyyy-mm")=V167)*(M168:S168 = "●"))</f>
        <v>0</v>
      </c>
      <c r="X167" s="56" cm="1">
        <f t="array" ref="X167">SUMPRODUCT((R167:S167&gt;=$N$7)*(R167:S167 &lt;= $N$8)*(TEXT(R167:S167,"yyyy-mm")=V167)*(R168:S168 = "▲"))</f>
        <v>0</v>
      </c>
      <c r="Y167" s="56" cm="1">
        <f t="array" ref="Y167">SUMPRODUCT((M167:S167&gt;=$N$7)*(M167:S167 &lt;= $N$8)*(TEXT(M167:S167,"yyyy-mm")=V167)*(M168:S168 = "★"))</f>
        <v>0</v>
      </c>
      <c r="Z167" s="30"/>
      <c r="AA167" s="37"/>
      <c r="AB167" s="94">
        <v>144</v>
      </c>
      <c r="AC167" s="11">
        <f>AI165+1</f>
        <v>46783</v>
      </c>
      <c r="AD167" s="11">
        <f t="shared" ref="AD167:AI167" si="667">AC167+1</f>
        <v>46784</v>
      </c>
      <c r="AE167" s="11">
        <f t="shared" si="667"/>
        <v>46785</v>
      </c>
      <c r="AF167" s="11">
        <f t="shared" si="667"/>
        <v>46786</v>
      </c>
      <c r="AG167" s="11">
        <f t="shared" si="667"/>
        <v>46787</v>
      </c>
      <c r="AH167" s="12">
        <f t="shared" si="667"/>
        <v>46788</v>
      </c>
      <c r="AI167" s="13">
        <f t="shared" si="667"/>
        <v>46789</v>
      </c>
      <c r="AJ167" s="30">
        <f t="shared" ref="AJ167" si="668">COUNTIF(AC168:AI168,"★")</f>
        <v>0</v>
      </c>
      <c r="AK167" s="30"/>
      <c r="AL167" s="10" t="str">
        <f>TEXT(AC167,"YYYY-MM")</f>
        <v>2028-01</v>
      </c>
      <c r="AM167" s="56" cm="1">
        <f t="array" ref="AM167">SUMPRODUCT((AC167:AI167&gt;=$N$7)*(AC167:AI167 &lt;= $N$8)*(TEXT(AC167:AI167,"yyyy-mm")=AL167)*(AC168:AI168 = "●"))</f>
        <v>0</v>
      </c>
      <c r="AN167" s="56" cm="1">
        <f t="array" ref="AN167">SUMPRODUCT((AH167:AI167&gt;=$N$7)*(AH167:AI167 &lt;= $N$8)*(TEXT(AH167:AI167,"yyyy-mm")=AL167)*(AH168:AI168 = "▲"))</f>
        <v>0</v>
      </c>
      <c r="AO167" s="56" cm="1">
        <f t="array" ref="AO167">SUMPRODUCT((AC167:AI167&gt;=$N$7)*(AC167:AI167 &lt;= $N$8)*(TEXT(AC167:AI167,"yyyy-mm")=AL167)*(AC168:AI168 = "★"))</f>
        <v>0</v>
      </c>
      <c r="AP167" s="30"/>
      <c r="AQ167" s="30"/>
    </row>
    <row r="168" spans="11:43" ht="20.25" thickBot="1">
      <c r="K168" s="37" t="str">
        <f t="shared" ref="K168" si="669">IF(U168&gt;=0.285,"OK","NG")</f>
        <v>NG</v>
      </c>
      <c r="L168" s="95"/>
      <c r="M168" s="14"/>
      <c r="N168" s="14"/>
      <c r="O168" s="14"/>
      <c r="P168" s="14"/>
      <c r="Q168" s="14"/>
      <c r="R168" s="15"/>
      <c r="S168" s="16"/>
      <c r="T168" s="30">
        <f t="shared" ref="T168" si="670">COUNTIF(M168:S168,"●")</f>
        <v>0</v>
      </c>
      <c r="U168" s="64">
        <f t="shared" ref="U168" si="671">IF(COUNTA(M168:S168)=0,-1,IF(OR(COUNTIF(M168:S168,"▲")&gt;6,AND(M167&lt;$N$8,$N$8&lt;S167)),0.285,IF(T167+T168=0,0,T168/(T168+T167))))</f>
        <v>-1</v>
      </c>
      <c r="V168" s="10" t="str">
        <f>TEXT(S167,"YYYY-MM")</f>
        <v>2027-09</v>
      </c>
      <c r="W168" s="56" cm="1">
        <f t="array" ref="W168">IF(V168=V167,0,SUMPRODUCT((M167:S167&gt;=$N$7)*(M167:S167 &lt;= $N$8)*(TEXT(M167:S167,"yyyy-mm")=V168)*(M168:S168 = "●")))</f>
        <v>0</v>
      </c>
      <c r="X168" s="56" cm="1">
        <f t="array" ref="X168">IF(V168=V167,0,SUMPRODUCT((M167:S167&gt;=$N$7)*(M167:S167 &lt;= $N$8)*(TEXT(M167:S167,"yyyy-mm")=V168)*(M168:S168 = "▲")))</f>
        <v>0</v>
      </c>
      <c r="Y168" s="56" cm="1">
        <f t="array" ref="Y168">IF(V168=V167,0,SUMPRODUCT((M167:S167&gt;=$N$7)*(M167:S167 &lt;= $N$8)*(TEXT(M167:S167,"yyyy-mm")=V168)*(M168:S168 = "★")))</f>
        <v>0</v>
      </c>
      <c r="Z168" s="30"/>
      <c r="AA168" s="37" t="str">
        <f t="shared" ref="AA168" si="672">IF(AK168&gt;=0.285,"OK","NG")</f>
        <v>NG</v>
      </c>
      <c r="AB168" s="95"/>
      <c r="AC168" s="14"/>
      <c r="AD168" s="14"/>
      <c r="AE168" s="14"/>
      <c r="AF168" s="14"/>
      <c r="AG168" s="14"/>
      <c r="AH168" s="15"/>
      <c r="AI168" s="16"/>
      <c r="AJ168" s="30">
        <f t="shared" ref="AJ168" si="673">COUNTIF(AC168:AI168,"●")</f>
        <v>0</v>
      </c>
      <c r="AK168" s="64">
        <f t="shared" ref="AK168" si="674">IF(COUNTA(AC168:AI168)=0,-1,IF(OR(COUNTIF(AC168:AI168,"▲")&gt;6,AND(AC167&lt;$N$8,$N$8&lt;AI167)),0.285,IF(AJ167+AJ168=0,0,AJ168/(AJ168+AJ167))))</f>
        <v>-1</v>
      </c>
      <c r="AL168" s="10" t="str">
        <f>TEXT(AI167,"YYYY-MM")</f>
        <v>2028-02</v>
      </c>
      <c r="AM168" s="56" cm="1">
        <f t="array" ref="AM168">IF(AL168=AL167,0,SUMPRODUCT((AC167:AI167&gt;=$N$7)*(AC167:AI167 &lt;= $N$8)*(TEXT(AC167:AI167,"yyyy-mm")=AL168)*(AC168:AI168 = "●")))</f>
        <v>0</v>
      </c>
      <c r="AN168" s="56" cm="1">
        <f t="array" ref="AN168">IF(AL168=AL167,0,SUMPRODUCT((AC167:AI167&gt;=$N$7)*(AC167:AI167 &lt;= $N$8)*(TEXT(AC167:AI167,"yyyy-mm")=AL168)*(AC168:AI168 = "▲")))</f>
        <v>0</v>
      </c>
      <c r="AO168" s="56" cm="1">
        <f t="array" ref="AO168">IF(AL168=AL167,0,SUMPRODUCT((AC167:AI167&gt;=$N$7)*(AC167:AI167 &lt;= $N$8)*(TEXT(AC167:AI167,"yyyy-mm")=AL168)*(AC168:AI168 = "★")))</f>
        <v>0</v>
      </c>
      <c r="AP168" s="30"/>
      <c r="AQ168" s="30"/>
    </row>
    <row r="169" spans="11:43">
      <c r="K169" s="37"/>
      <c r="L169" s="94">
        <v>124</v>
      </c>
      <c r="M169" s="11">
        <f>S167+1</f>
        <v>46643</v>
      </c>
      <c r="N169" s="11">
        <f t="shared" ref="N169:S169" si="675">M169+1</f>
        <v>46644</v>
      </c>
      <c r="O169" s="11">
        <f t="shared" si="675"/>
        <v>46645</v>
      </c>
      <c r="P169" s="11">
        <f t="shared" si="675"/>
        <v>46646</v>
      </c>
      <c r="Q169" s="11">
        <f t="shared" si="675"/>
        <v>46647</v>
      </c>
      <c r="R169" s="12">
        <f t="shared" si="675"/>
        <v>46648</v>
      </c>
      <c r="S169" s="13">
        <f t="shared" si="675"/>
        <v>46649</v>
      </c>
      <c r="T169" s="30">
        <f t="shared" ref="T169" si="676">COUNTIF(M170:S170,"★")</f>
        <v>0</v>
      </c>
      <c r="U169" s="30"/>
      <c r="V169" s="10" t="str">
        <f>TEXT(M169,"YYYY-MM")</f>
        <v>2027-09</v>
      </c>
      <c r="W169" s="56" cm="1">
        <f t="array" ref="W169">SUMPRODUCT((M169:S169&gt;=$N$7)*(M169:S169 &lt;= $N$8)*(TEXT(M169:S169,"yyyy-mm")=V169)*(M170:S170 = "●"))</f>
        <v>0</v>
      </c>
      <c r="X169" s="56" cm="1">
        <f t="array" ref="X169">SUMPRODUCT((R169:S169&gt;=$N$7)*(R169:S169 &lt;= $N$8)*(TEXT(R169:S169,"yyyy-mm")=V169)*(R170:S170 = "▲"))</f>
        <v>0</v>
      </c>
      <c r="Y169" s="56" cm="1">
        <f t="array" ref="Y169">SUMPRODUCT((M169:S169&gt;=$N$7)*(M169:S169 &lt;= $N$8)*(TEXT(M169:S169,"yyyy-mm")=V169)*(M170:S170 = "★"))</f>
        <v>0</v>
      </c>
      <c r="Z169" s="30"/>
      <c r="AA169" s="37"/>
      <c r="AB169" s="94">
        <v>145</v>
      </c>
      <c r="AC169" s="11">
        <f>AI167+1</f>
        <v>46790</v>
      </c>
      <c r="AD169" s="11">
        <f t="shared" ref="AD169:AI169" si="677">AC169+1</f>
        <v>46791</v>
      </c>
      <c r="AE169" s="11">
        <f t="shared" si="677"/>
        <v>46792</v>
      </c>
      <c r="AF169" s="11">
        <f t="shared" si="677"/>
        <v>46793</v>
      </c>
      <c r="AG169" s="11">
        <f t="shared" si="677"/>
        <v>46794</v>
      </c>
      <c r="AH169" s="12">
        <f t="shared" si="677"/>
        <v>46795</v>
      </c>
      <c r="AI169" s="13">
        <f t="shared" si="677"/>
        <v>46796</v>
      </c>
      <c r="AJ169" s="30">
        <f t="shared" ref="AJ169" si="678">COUNTIF(AC170:AI170,"★")</f>
        <v>0</v>
      </c>
      <c r="AK169" s="30"/>
      <c r="AL169" s="10" t="str">
        <f>TEXT(AC169,"YYYY-MM")</f>
        <v>2028-02</v>
      </c>
      <c r="AM169" s="56" cm="1">
        <f t="array" ref="AM169">SUMPRODUCT((AC169:AI169&gt;=$N$7)*(AC169:AI169 &lt;= $N$8)*(TEXT(AC169:AI169,"yyyy-mm")=AL169)*(AC170:AI170 = "●"))</f>
        <v>0</v>
      </c>
      <c r="AN169" s="56" cm="1">
        <f t="array" ref="AN169">SUMPRODUCT((AH169:AI169&gt;=$N$7)*(AH169:AI169 &lt;= $N$8)*(TEXT(AH169:AI169,"yyyy-mm")=AL169)*(AH170:AI170 = "▲"))</f>
        <v>0</v>
      </c>
      <c r="AO169" s="56" cm="1">
        <f t="array" ref="AO169">SUMPRODUCT((AC169:AI169&gt;=$N$7)*(AC169:AI169 &lt;= $N$8)*(TEXT(AC169:AI169,"yyyy-mm")=AL169)*(AC170:AI170 = "★"))</f>
        <v>0</v>
      </c>
      <c r="AP169" s="30"/>
      <c r="AQ169" s="30"/>
    </row>
    <row r="170" spans="11:43" ht="20.25" thickBot="1">
      <c r="K170" s="37" t="str">
        <f t="shared" ref="K170" si="679">IF(U170&gt;=0.285,"OK","NG")</f>
        <v>NG</v>
      </c>
      <c r="L170" s="95"/>
      <c r="M170" s="14"/>
      <c r="N170" s="14"/>
      <c r="O170" s="14"/>
      <c r="P170" s="14"/>
      <c r="Q170" s="14"/>
      <c r="R170" s="15"/>
      <c r="S170" s="16"/>
      <c r="T170" s="30">
        <f t="shared" ref="T170" si="680">COUNTIF(M170:S170,"●")</f>
        <v>0</v>
      </c>
      <c r="U170" s="64">
        <f t="shared" ref="U170" si="681">IF(COUNTA(M170:S170)=0,-1,IF(OR(COUNTIF(M170:S170,"▲")&gt;6,AND(M169&lt;$N$8,$N$8&lt;S169)),0.285,IF(T169+T170=0,0,T170/(T170+T169))))</f>
        <v>-1</v>
      </c>
      <c r="V170" s="10" t="str">
        <f>TEXT(S169,"YYYY-MM")</f>
        <v>2027-09</v>
      </c>
      <c r="W170" s="56" cm="1">
        <f t="array" ref="W170">IF(V170=V169,0,SUMPRODUCT((M169:S169&gt;=$N$7)*(M169:S169 &lt;= $N$8)*(TEXT(M169:S169,"yyyy-mm")=V170)*(M170:S170 = "●")))</f>
        <v>0</v>
      </c>
      <c r="X170" s="56" cm="1">
        <f t="array" ref="X170">IF(V170=V169,0,SUMPRODUCT((M169:S169&gt;=$N$7)*(M169:S169 &lt;= $N$8)*(TEXT(M169:S169,"yyyy-mm")=V170)*(M170:S170 = "▲")))</f>
        <v>0</v>
      </c>
      <c r="Y170" s="56" cm="1">
        <f t="array" ref="Y170">IF(V170=V169,0,SUMPRODUCT((M169:S169&gt;=$N$7)*(M169:S169 &lt;= $N$8)*(TEXT(M169:S169,"yyyy-mm")=V170)*(M170:S170 = "★")))</f>
        <v>0</v>
      </c>
      <c r="Z170" s="30"/>
      <c r="AA170" s="37" t="str">
        <f t="shared" ref="AA170" si="682">IF(AK170&gt;=0.285,"OK","NG")</f>
        <v>NG</v>
      </c>
      <c r="AB170" s="95"/>
      <c r="AC170" s="14"/>
      <c r="AD170" s="14"/>
      <c r="AE170" s="14"/>
      <c r="AF170" s="14"/>
      <c r="AG170" s="14"/>
      <c r="AH170" s="15"/>
      <c r="AI170" s="16"/>
      <c r="AJ170" s="30">
        <f t="shared" ref="AJ170" si="683">COUNTIF(AC170:AI170,"●")</f>
        <v>0</v>
      </c>
      <c r="AK170" s="64">
        <f t="shared" ref="AK170" si="684">IF(COUNTA(AC170:AI170)=0,-1,IF(OR(COUNTIF(AC170:AI170,"▲")&gt;6,AND(AC169&lt;$N$8,$N$8&lt;AI169)),0.285,IF(AJ169+AJ170=0,0,AJ170/(AJ170+AJ169))))</f>
        <v>-1</v>
      </c>
      <c r="AL170" s="10" t="str">
        <f>TEXT(AI169,"YYYY-MM")</f>
        <v>2028-02</v>
      </c>
      <c r="AM170" s="56" cm="1">
        <f t="array" ref="AM170">IF(AL170=AL169,0,SUMPRODUCT((AC169:AI169&gt;=$N$7)*(AC169:AI169 &lt;= $N$8)*(TEXT(AC169:AI169,"yyyy-mm")=AL170)*(AC170:AI170 = "●")))</f>
        <v>0</v>
      </c>
      <c r="AN170" s="56" cm="1">
        <f t="array" ref="AN170">IF(AL170=AL169,0,SUMPRODUCT((AC169:AI169&gt;=$N$7)*(AC169:AI169 &lt;= $N$8)*(TEXT(AC169:AI169,"yyyy-mm")=AL170)*(AC170:AI170 = "▲")))</f>
        <v>0</v>
      </c>
      <c r="AO170" s="56" cm="1">
        <f t="array" ref="AO170">IF(AL170=AL169,0,SUMPRODUCT((AC169:AI169&gt;=$N$7)*(AC169:AI169 &lt;= $N$8)*(TEXT(AC169:AI169,"yyyy-mm")=AL170)*(AC170:AI170 = "★")))</f>
        <v>0</v>
      </c>
      <c r="AP170" s="30"/>
      <c r="AQ170" s="30"/>
    </row>
    <row r="171" spans="11:43">
      <c r="K171" s="37"/>
      <c r="L171" s="94">
        <v>125</v>
      </c>
      <c r="M171" s="11">
        <f>S169+1</f>
        <v>46650</v>
      </c>
      <c r="N171" s="11">
        <f t="shared" ref="N171:S171" si="685">M171+1</f>
        <v>46651</v>
      </c>
      <c r="O171" s="11">
        <f t="shared" si="685"/>
        <v>46652</v>
      </c>
      <c r="P171" s="11">
        <f t="shared" si="685"/>
        <v>46653</v>
      </c>
      <c r="Q171" s="11">
        <f t="shared" si="685"/>
        <v>46654</v>
      </c>
      <c r="R171" s="12">
        <f t="shared" si="685"/>
        <v>46655</v>
      </c>
      <c r="S171" s="13">
        <f t="shared" si="685"/>
        <v>46656</v>
      </c>
      <c r="T171" s="30">
        <f t="shared" ref="T171" si="686">COUNTIF(M172:S172,"★")</f>
        <v>0</v>
      </c>
      <c r="U171" s="30"/>
      <c r="V171" s="10" t="str">
        <f>TEXT(M171,"YYYY-MM")</f>
        <v>2027-09</v>
      </c>
      <c r="W171" s="56" cm="1">
        <f t="array" ref="W171">SUMPRODUCT((M171:S171&gt;=$N$7)*(M171:S171 &lt;= $N$8)*(TEXT(M171:S171,"yyyy-mm")=V171)*(M172:S172 = "●"))</f>
        <v>0</v>
      </c>
      <c r="X171" s="56" cm="1">
        <f t="array" ref="X171">SUMPRODUCT((R171:S171&gt;=$N$7)*(R171:S171 &lt;= $N$8)*(TEXT(R171:S171,"yyyy-mm")=V171)*(R172:S172 = "▲"))</f>
        <v>0</v>
      </c>
      <c r="Y171" s="56" cm="1">
        <f t="array" ref="Y171">SUMPRODUCT((M171:S171&gt;=$N$7)*(M171:S171 &lt;= $N$8)*(TEXT(M171:S171,"yyyy-mm")=V171)*(M172:S172 = "★"))</f>
        <v>0</v>
      </c>
      <c r="Z171" s="30"/>
      <c r="AA171" s="37"/>
      <c r="AB171" s="94">
        <v>146</v>
      </c>
      <c r="AC171" s="11">
        <f>AI169+1</f>
        <v>46797</v>
      </c>
      <c r="AD171" s="11">
        <f t="shared" ref="AD171:AI171" si="687">AC171+1</f>
        <v>46798</v>
      </c>
      <c r="AE171" s="11">
        <f t="shared" si="687"/>
        <v>46799</v>
      </c>
      <c r="AF171" s="11">
        <f t="shared" si="687"/>
        <v>46800</v>
      </c>
      <c r="AG171" s="11">
        <f t="shared" si="687"/>
        <v>46801</v>
      </c>
      <c r="AH171" s="12">
        <f t="shared" si="687"/>
        <v>46802</v>
      </c>
      <c r="AI171" s="13">
        <f t="shared" si="687"/>
        <v>46803</v>
      </c>
      <c r="AJ171" s="30">
        <f t="shared" ref="AJ171" si="688">COUNTIF(AC172:AI172,"★")</f>
        <v>0</v>
      </c>
      <c r="AK171" s="30"/>
      <c r="AL171" s="10" t="str">
        <f>TEXT(AC171,"YYYY-MM")</f>
        <v>2028-02</v>
      </c>
      <c r="AM171" s="56" cm="1">
        <f t="array" ref="AM171">SUMPRODUCT((AC171:AI171&gt;=$N$7)*(AC171:AI171 &lt;= $N$8)*(TEXT(AC171:AI171,"yyyy-mm")=AL171)*(AC172:AI172 = "●"))</f>
        <v>0</v>
      </c>
      <c r="AN171" s="56" cm="1">
        <f t="array" ref="AN171">SUMPRODUCT((AH171:AI171&gt;=$N$7)*(AH171:AI171 &lt;= $N$8)*(TEXT(AH171:AI171,"yyyy-mm")=AL171)*(AH172:AI172 = "▲"))</f>
        <v>0</v>
      </c>
      <c r="AO171" s="56" cm="1">
        <f t="array" ref="AO171">SUMPRODUCT((AC171:AI171&gt;=$N$7)*(AC171:AI171 &lt;= $N$8)*(TEXT(AC171:AI171,"yyyy-mm")=AL171)*(AC172:AI172 = "★"))</f>
        <v>0</v>
      </c>
      <c r="AP171" s="30"/>
      <c r="AQ171" s="30"/>
    </row>
    <row r="172" spans="11:43" ht="20.25" thickBot="1">
      <c r="K172" s="37" t="str">
        <f t="shared" ref="K172" si="689">IF(U172&gt;=0.285,"OK","NG")</f>
        <v>NG</v>
      </c>
      <c r="L172" s="95"/>
      <c r="M172" s="14"/>
      <c r="N172" s="14"/>
      <c r="O172" s="14"/>
      <c r="P172" s="14"/>
      <c r="Q172" s="14"/>
      <c r="R172" s="15"/>
      <c r="S172" s="16"/>
      <c r="T172" s="30">
        <f t="shared" ref="T172" si="690">COUNTIF(M172:S172,"●")</f>
        <v>0</v>
      </c>
      <c r="U172" s="64">
        <f t="shared" ref="U172" si="691">IF(COUNTA(M172:S172)=0,-1,IF(OR(COUNTIF(M172:S172,"▲")&gt;6,AND(M171&lt;$N$8,$N$8&lt;S171)),0.285,IF(T171+T172=0,0,T172/(T172+T171))))</f>
        <v>-1</v>
      </c>
      <c r="V172" s="10" t="str">
        <f>TEXT(S171,"YYYY-MM")</f>
        <v>2027-09</v>
      </c>
      <c r="W172" s="56" cm="1">
        <f t="array" ref="W172">IF(V172=V171,0,SUMPRODUCT((M171:S171&gt;=$N$7)*(M171:S171 &lt;= $N$8)*(TEXT(M171:S171,"yyyy-mm")=V172)*(M172:S172 = "●")))</f>
        <v>0</v>
      </c>
      <c r="X172" s="56" cm="1">
        <f t="array" ref="X172">IF(V172=V171,0,SUMPRODUCT((M171:S171&gt;=$N$7)*(M171:S171 &lt;= $N$8)*(TEXT(M171:S171,"yyyy-mm")=V172)*(M172:S172 = "▲")))</f>
        <v>0</v>
      </c>
      <c r="Y172" s="56" cm="1">
        <f t="array" ref="Y172">IF(V172=V171,0,SUMPRODUCT((M171:S171&gt;=$N$7)*(M171:S171 &lt;= $N$8)*(TEXT(M171:S171,"yyyy-mm")=V172)*(M172:S172 = "★")))</f>
        <v>0</v>
      </c>
      <c r="Z172" s="30"/>
      <c r="AA172" s="37" t="str">
        <f t="shared" ref="AA172" si="692">IF(AK172&gt;=0.285,"OK","NG")</f>
        <v>NG</v>
      </c>
      <c r="AB172" s="95"/>
      <c r="AC172" s="14"/>
      <c r="AD172" s="14"/>
      <c r="AE172" s="14"/>
      <c r="AF172" s="14"/>
      <c r="AG172" s="14"/>
      <c r="AH172" s="15"/>
      <c r="AI172" s="16"/>
      <c r="AJ172" s="30">
        <f t="shared" ref="AJ172" si="693">COUNTIF(AC172:AI172,"●")</f>
        <v>0</v>
      </c>
      <c r="AK172" s="64">
        <f t="shared" ref="AK172" si="694">IF(COUNTA(AC172:AI172)=0,-1,IF(OR(COUNTIF(AC172:AI172,"▲")&gt;6,AND(AC171&lt;$N$8,$N$8&lt;AI171)),0.285,IF(AJ171+AJ172=0,0,AJ172/(AJ172+AJ171))))</f>
        <v>-1</v>
      </c>
      <c r="AL172" s="10" t="str">
        <f>TEXT(AI171,"YYYY-MM")</f>
        <v>2028-02</v>
      </c>
      <c r="AM172" s="56" cm="1">
        <f t="array" ref="AM172">IF(AL172=AL171,0,SUMPRODUCT((AC171:AI171&gt;=$N$7)*(AC171:AI171 &lt;= $N$8)*(TEXT(AC171:AI171,"yyyy-mm")=AL172)*(AC172:AI172 = "●")))</f>
        <v>0</v>
      </c>
      <c r="AN172" s="56" cm="1">
        <f t="array" ref="AN172">IF(AL172=AL171,0,SUMPRODUCT((AC171:AI171&gt;=$N$7)*(AC171:AI171 &lt;= $N$8)*(TEXT(AC171:AI171,"yyyy-mm")=AL172)*(AC172:AI172 = "▲")))</f>
        <v>0</v>
      </c>
      <c r="AO172" s="56" cm="1">
        <f t="array" ref="AO172">IF(AL172=AL171,0,SUMPRODUCT((AC171:AI171&gt;=$N$7)*(AC171:AI171 &lt;= $N$8)*(TEXT(AC171:AI171,"yyyy-mm")=AL172)*(AC172:AI172 = "★")))</f>
        <v>0</v>
      </c>
      <c r="AP172" s="30"/>
      <c r="AQ172" s="30"/>
    </row>
    <row r="173" spans="11:43">
      <c r="K173" s="37"/>
      <c r="L173" s="94">
        <v>126</v>
      </c>
      <c r="M173" s="11">
        <f>S171+1</f>
        <v>46657</v>
      </c>
      <c r="N173" s="11">
        <f t="shared" ref="N173:S173" si="695">M173+1</f>
        <v>46658</v>
      </c>
      <c r="O173" s="11">
        <f t="shared" si="695"/>
        <v>46659</v>
      </c>
      <c r="P173" s="11">
        <f t="shared" si="695"/>
        <v>46660</v>
      </c>
      <c r="Q173" s="11">
        <f t="shared" si="695"/>
        <v>46661</v>
      </c>
      <c r="R173" s="12">
        <f t="shared" si="695"/>
        <v>46662</v>
      </c>
      <c r="S173" s="13">
        <f t="shared" si="695"/>
        <v>46663</v>
      </c>
      <c r="T173" s="30">
        <f t="shared" ref="T173" si="696">COUNTIF(M174:S174,"★")</f>
        <v>0</v>
      </c>
      <c r="U173" s="30"/>
      <c r="V173" s="10" t="str">
        <f>TEXT(M173,"YYYY-MM")</f>
        <v>2027-09</v>
      </c>
      <c r="W173" s="56" cm="1">
        <f t="array" ref="W173">SUMPRODUCT((M173:S173&gt;=$N$7)*(M173:S173 &lt;= $N$8)*(TEXT(M173:S173,"yyyy-mm")=V173)*(M174:S174 = "●"))</f>
        <v>0</v>
      </c>
      <c r="X173" s="56" cm="1">
        <f t="array" ref="X173">SUMPRODUCT((R173:S173&gt;=$N$7)*(R173:S173 &lt;= $N$8)*(TEXT(R173:S173,"yyyy-mm")=V173)*(R174:S174 = "▲"))</f>
        <v>0</v>
      </c>
      <c r="Y173" s="56" cm="1">
        <f t="array" ref="Y173">SUMPRODUCT((M173:S173&gt;=$N$7)*(M173:S173 &lt;= $N$8)*(TEXT(M173:S173,"yyyy-mm")=V173)*(M174:S174 = "★"))</f>
        <v>0</v>
      </c>
      <c r="Z173" s="30"/>
      <c r="AA173" s="37"/>
      <c r="AB173" s="94">
        <v>147</v>
      </c>
      <c r="AC173" s="11">
        <f>AI171+1</f>
        <v>46804</v>
      </c>
      <c r="AD173" s="11">
        <f t="shared" ref="AD173:AI173" si="697">AC173+1</f>
        <v>46805</v>
      </c>
      <c r="AE173" s="11">
        <f t="shared" si="697"/>
        <v>46806</v>
      </c>
      <c r="AF173" s="11">
        <f t="shared" si="697"/>
        <v>46807</v>
      </c>
      <c r="AG173" s="11">
        <f t="shared" si="697"/>
        <v>46808</v>
      </c>
      <c r="AH173" s="12">
        <f t="shared" si="697"/>
        <v>46809</v>
      </c>
      <c r="AI173" s="13">
        <f t="shared" si="697"/>
        <v>46810</v>
      </c>
      <c r="AJ173" s="30">
        <f t="shared" ref="AJ173" si="698">COUNTIF(AC174:AI174,"★")</f>
        <v>0</v>
      </c>
      <c r="AK173" s="30"/>
      <c r="AL173" s="10" t="str">
        <f>TEXT(AC173,"YYYY-MM")</f>
        <v>2028-02</v>
      </c>
      <c r="AM173" s="56" cm="1">
        <f t="array" ref="AM173">SUMPRODUCT((AC173:AI173&gt;=$N$7)*(AC173:AI173 &lt;= $N$8)*(TEXT(AC173:AI173,"yyyy-mm")=AL173)*(AC174:AI174 = "●"))</f>
        <v>0</v>
      </c>
      <c r="AN173" s="56" cm="1">
        <f t="array" ref="AN173">SUMPRODUCT((AH173:AI173&gt;=$N$7)*(AH173:AI173 &lt;= $N$8)*(TEXT(AH173:AI173,"yyyy-mm")=AL173)*(AH174:AI174 = "▲"))</f>
        <v>0</v>
      </c>
      <c r="AO173" s="56" cm="1">
        <f t="array" ref="AO173">SUMPRODUCT((AC173:AI173&gt;=$N$7)*(AC173:AI173 &lt;= $N$8)*(TEXT(AC173:AI173,"yyyy-mm")=AL173)*(AC174:AI174 = "★"))</f>
        <v>0</v>
      </c>
      <c r="AP173" s="30"/>
      <c r="AQ173" s="30"/>
    </row>
    <row r="174" spans="11:43" ht="20.25" thickBot="1">
      <c r="K174" s="37" t="str">
        <f t="shared" ref="K174" si="699">IF(U174&gt;=0.285,"OK","NG")</f>
        <v>NG</v>
      </c>
      <c r="L174" s="95"/>
      <c r="M174" s="14"/>
      <c r="N174" s="14"/>
      <c r="O174" s="14"/>
      <c r="P174" s="14"/>
      <c r="Q174" s="14"/>
      <c r="R174" s="15"/>
      <c r="S174" s="16"/>
      <c r="T174" s="30">
        <f t="shared" ref="T174" si="700">COUNTIF(M174:S174,"●")</f>
        <v>0</v>
      </c>
      <c r="U174" s="64">
        <f t="shared" ref="U174" si="701">IF(COUNTA(M174:S174)=0,-1,IF(OR(COUNTIF(M174:S174,"▲")&gt;6,AND(M173&lt;$N$8,$N$8&lt;S173)),0.285,IF(T173+T174=0,0,T174/(T174+T173))))</f>
        <v>-1</v>
      </c>
      <c r="V174" s="10" t="str">
        <f>TEXT(S173,"YYYY-MM")</f>
        <v>2027-10</v>
      </c>
      <c r="W174" s="56" cm="1">
        <f t="array" ref="W174">IF(V174=V173,0,SUMPRODUCT((M173:S173&gt;=$N$7)*(M173:S173 &lt;= $N$8)*(TEXT(M173:S173,"yyyy-mm")=V174)*(M174:S174 = "●")))</f>
        <v>0</v>
      </c>
      <c r="X174" s="56" cm="1">
        <f t="array" ref="X174">IF(V174=V173,0,SUMPRODUCT((M173:S173&gt;=$N$7)*(M173:S173 &lt;= $N$8)*(TEXT(M173:S173,"yyyy-mm")=V174)*(M174:S174 = "▲")))</f>
        <v>0</v>
      </c>
      <c r="Y174" s="56" cm="1">
        <f t="array" ref="Y174">IF(V174=V173,0,SUMPRODUCT((M173:S173&gt;=$N$7)*(M173:S173 &lt;= $N$8)*(TEXT(M173:S173,"yyyy-mm")=V174)*(M174:S174 = "★")))</f>
        <v>0</v>
      </c>
      <c r="Z174" s="30"/>
      <c r="AA174" s="37" t="str">
        <f t="shared" ref="AA174" si="702">IF(AK174&gt;=0.285,"OK","NG")</f>
        <v>NG</v>
      </c>
      <c r="AB174" s="95"/>
      <c r="AC174" s="14"/>
      <c r="AD174" s="14"/>
      <c r="AE174" s="14"/>
      <c r="AF174" s="14"/>
      <c r="AG174" s="14"/>
      <c r="AH174" s="15"/>
      <c r="AI174" s="16"/>
      <c r="AJ174" s="30">
        <f t="shared" ref="AJ174" si="703">COUNTIF(AC174:AI174,"●")</f>
        <v>0</v>
      </c>
      <c r="AK174" s="64">
        <f t="shared" ref="AK174" si="704">IF(COUNTA(AC174:AI174)=0,-1,IF(OR(COUNTIF(AC174:AI174,"▲")&gt;6,AND(AC173&lt;$N$8,$N$8&lt;AI173)),0.285,IF(AJ173+AJ174=0,0,AJ174/(AJ174+AJ173))))</f>
        <v>-1</v>
      </c>
      <c r="AL174" s="10" t="str">
        <f>TEXT(AI173,"YYYY-MM")</f>
        <v>2028-02</v>
      </c>
      <c r="AM174" s="56" cm="1">
        <f t="array" ref="AM174">IF(AL174=AL173,0,SUMPRODUCT((AC173:AI173&gt;=$N$7)*(AC173:AI173 &lt;= $N$8)*(TEXT(AC173:AI173,"yyyy-mm")=AL174)*(AC174:AI174 = "●")))</f>
        <v>0</v>
      </c>
      <c r="AN174" s="56" cm="1">
        <f t="array" ref="AN174">IF(AL174=AL173,0,SUMPRODUCT((AC173:AI173&gt;=$N$7)*(AC173:AI173 &lt;= $N$8)*(TEXT(AC173:AI173,"yyyy-mm")=AL174)*(AC174:AI174 = "▲")))</f>
        <v>0</v>
      </c>
      <c r="AO174" s="56" cm="1">
        <f t="array" ref="AO174">IF(AL174=AL173,0,SUMPRODUCT((AC173:AI173&gt;=$N$7)*(AC173:AI173 &lt;= $N$8)*(TEXT(AC173:AI173,"yyyy-mm")=AL174)*(AC174:AI174 = "★")))</f>
        <v>0</v>
      </c>
      <c r="AP174" s="30"/>
      <c r="AQ174" s="30"/>
    </row>
    <row r="175" spans="11:43">
      <c r="K175" s="37"/>
      <c r="L175" s="94">
        <v>127</v>
      </c>
      <c r="M175" s="11">
        <f>S173+1</f>
        <v>46664</v>
      </c>
      <c r="N175" s="11">
        <f t="shared" ref="N175:S175" si="705">M175+1</f>
        <v>46665</v>
      </c>
      <c r="O175" s="11">
        <f t="shared" si="705"/>
        <v>46666</v>
      </c>
      <c r="P175" s="11">
        <f t="shared" si="705"/>
        <v>46667</v>
      </c>
      <c r="Q175" s="11">
        <f t="shared" si="705"/>
        <v>46668</v>
      </c>
      <c r="R175" s="12">
        <f t="shared" si="705"/>
        <v>46669</v>
      </c>
      <c r="S175" s="13">
        <f t="shared" si="705"/>
        <v>46670</v>
      </c>
      <c r="T175" s="30">
        <f t="shared" ref="T175" si="706">COUNTIF(M176:S176,"★")</f>
        <v>0</v>
      </c>
      <c r="U175" s="30"/>
      <c r="V175" s="10" t="str">
        <f>TEXT(M175,"YYYY-MM")</f>
        <v>2027-10</v>
      </c>
      <c r="W175" s="56" cm="1">
        <f t="array" ref="W175">SUMPRODUCT((M175:S175&gt;=$N$7)*(M175:S175 &lt;= $N$8)*(TEXT(M175:S175,"yyyy-mm")=V175)*(M176:S176 = "●"))</f>
        <v>0</v>
      </c>
      <c r="X175" s="56" cm="1">
        <f t="array" ref="X175">SUMPRODUCT((R175:S175&gt;=$N$7)*(R175:S175 &lt;= $N$8)*(TEXT(R175:S175,"yyyy-mm")=V175)*(R176:S176 = "▲"))</f>
        <v>0</v>
      </c>
      <c r="Y175" s="56" cm="1">
        <f t="array" ref="Y175">SUMPRODUCT((M175:S175&gt;=$N$7)*(M175:S175 &lt;= $N$8)*(TEXT(M175:S175,"yyyy-mm")=V175)*(M176:S176 = "★"))</f>
        <v>0</v>
      </c>
      <c r="Z175" s="30"/>
      <c r="AA175" s="37"/>
      <c r="AB175" s="94">
        <v>148</v>
      </c>
      <c r="AC175" s="11">
        <f>AI173+1</f>
        <v>46811</v>
      </c>
      <c r="AD175" s="11">
        <f t="shared" ref="AD175:AI175" si="707">AC175+1</f>
        <v>46812</v>
      </c>
      <c r="AE175" s="11">
        <f t="shared" si="707"/>
        <v>46813</v>
      </c>
      <c r="AF175" s="11">
        <f t="shared" si="707"/>
        <v>46814</v>
      </c>
      <c r="AG175" s="11">
        <f t="shared" si="707"/>
        <v>46815</v>
      </c>
      <c r="AH175" s="12">
        <f t="shared" si="707"/>
        <v>46816</v>
      </c>
      <c r="AI175" s="13">
        <f t="shared" si="707"/>
        <v>46817</v>
      </c>
      <c r="AJ175" s="30">
        <f t="shared" ref="AJ175" si="708">COUNTIF(AC176:AI176,"★")</f>
        <v>0</v>
      </c>
      <c r="AK175" s="30"/>
      <c r="AL175" s="10" t="str">
        <f>TEXT(AC175,"YYYY-MM")</f>
        <v>2028-02</v>
      </c>
      <c r="AM175" s="56" cm="1">
        <f t="array" ref="AM175">SUMPRODUCT((AC175:AI175&gt;=$N$7)*(AC175:AI175 &lt;= $N$8)*(TEXT(AC175:AI175,"yyyy-mm")=AL175)*(AC176:AI176 = "●"))</f>
        <v>0</v>
      </c>
      <c r="AN175" s="56" cm="1">
        <f t="array" ref="AN175">SUMPRODUCT((AH175:AI175&gt;=$N$7)*(AH175:AI175 &lt;= $N$8)*(TEXT(AH175:AI175,"yyyy-mm")=AL175)*(AH176:AI176 = "▲"))</f>
        <v>0</v>
      </c>
      <c r="AO175" s="56" cm="1">
        <f t="array" ref="AO175">SUMPRODUCT((AC175:AI175&gt;=$N$7)*(AC175:AI175 &lt;= $N$8)*(TEXT(AC175:AI175,"yyyy-mm")=AL175)*(AC176:AI176 = "★"))</f>
        <v>0</v>
      </c>
      <c r="AP175" s="30"/>
      <c r="AQ175" s="30"/>
    </row>
    <row r="176" spans="11:43" ht="20.25" thickBot="1">
      <c r="K176" s="37" t="str">
        <f t="shared" ref="K176" si="709">IF(U176&gt;=0.285,"OK","NG")</f>
        <v>NG</v>
      </c>
      <c r="L176" s="95"/>
      <c r="M176" s="14"/>
      <c r="N176" s="14"/>
      <c r="O176" s="14"/>
      <c r="P176" s="14"/>
      <c r="Q176" s="14"/>
      <c r="R176" s="15"/>
      <c r="S176" s="16"/>
      <c r="T176" s="30">
        <f t="shared" ref="T176" si="710">COUNTIF(M176:S176,"●")</f>
        <v>0</v>
      </c>
      <c r="U176" s="64">
        <f t="shared" ref="U176" si="711">IF(COUNTA(M176:S176)=0,-1,IF(OR(COUNTIF(M176:S176,"▲")&gt;6,AND(M175&lt;$N$8,$N$8&lt;S175)),0.285,IF(T175+T176=0,0,T176/(T176+T175))))</f>
        <v>-1</v>
      </c>
      <c r="V176" s="10" t="str">
        <f>TEXT(S175,"YYYY-MM")</f>
        <v>2027-10</v>
      </c>
      <c r="W176" s="56" cm="1">
        <f t="array" ref="W176">IF(V176=V175,0,SUMPRODUCT((M175:S175&gt;=$N$7)*(M175:S175 &lt;= $N$8)*(TEXT(M175:S175,"yyyy-mm")=V176)*(M176:S176 = "●")))</f>
        <v>0</v>
      </c>
      <c r="X176" s="56" cm="1">
        <f t="array" ref="X176">IF(V176=V175,0,SUMPRODUCT((M175:S175&gt;=$N$7)*(M175:S175 &lt;= $N$8)*(TEXT(M175:S175,"yyyy-mm")=V176)*(M176:S176 = "▲")))</f>
        <v>0</v>
      </c>
      <c r="Y176" s="56" cm="1">
        <f t="array" ref="Y176">IF(V176=V175,0,SUMPRODUCT((M175:S175&gt;=$N$7)*(M175:S175 &lt;= $N$8)*(TEXT(M175:S175,"yyyy-mm")=V176)*(M176:S176 = "★")))</f>
        <v>0</v>
      </c>
      <c r="Z176" s="30"/>
      <c r="AA176" s="37" t="str">
        <f t="shared" ref="AA176" si="712">IF(AK176&gt;=0.285,"OK","NG")</f>
        <v>NG</v>
      </c>
      <c r="AB176" s="95"/>
      <c r="AC176" s="14"/>
      <c r="AD176" s="14"/>
      <c r="AE176" s="14"/>
      <c r="AF176" s="14"/>
      <c r="AG176" s="14"/>
      <c r="AH176" s="15"/>
      <c r="AI176" s="16"/>
      <c r="AJ176" s="30">
        <f t="shared" ref="AJ176" si="713">COUNTIF(AC176:AI176,"●")</f>
        <v>0</v>
      </c>
      <c r="AK176" s="64">
        <f t="shared" ref="AK176" si="714">IF(COUNTA(AC176:AI176)=0,-1,IF(OR(COUNTIF(AC176:AI176,"▲")&gt;6,AND(AC175&lt;$N$8,$N$8&lt;AI175)),0.285,IF(AJ175+AJ176=0,0,AJ176/(AJ176+AJ175))))</f>
        <v>-1</v>
      </c>
      <c r="AL176" s="10" t="str">
        <f>TEXT(AI175,"YYYY-MM")</f>
        <v>2028-03</v>
      </c>
      <c r="AM176" s="56" cm="1">
        <f t="array" ref="AM176">IF(AL176=AL175,0,SUMPRODUCT((AC175:AI175&gt;=$N$7)*(AC175:AI175 &lt;= $N$8)*(TEXT(AC175:AI175,"yyyy-mm")=AL176)*(AC176:AI176 = "●")))</f>
        <v>0</v>
      </c>
      <c r="AN176" s="56" cm="1">
        <f t="array" ref="AN176">IF(AL176=AL175,0,SUMPRODUCT((AC175:AI175&gt;=$N$7)*(AC175:AI175 &lt;= $N$8)*(TEXT(AC175:AI175,"yyyy-mm")=AL176)*(AC176:AI176 = "▲")))</f>
        <v>0</v>
      </c>
      <c r="AO176" s="56" cm="1">
        <f t="array" ref="AO176">IF(AL176=AL175,0,SUMPRODUCT((AC175:AI175&gt;=$N$7)*(AC175:AI175 &lt;= $N$8)*(TEXT(AC175:AI175,"yyyy-mm")=AL176)*(AC176:AI176 = "★")))</f>
        <v>0</v>
      </c>
      <c r="AP176" s="30"/>
      <c r="AQ176" s="30"/>
    </row>
    <row r="177" spans="9:43">
      <c r="K177" s="37"/>
      <c r="L177" s="94">
        <v>128</v>
      </c>
      <c r="M177" s="11">
        <f>S175+1</f>
        <v>46671</v>
      </c>
      <c r="N177" s="11">
        <f t="shared" ref="N177:S177" si="715">M177+1</f>
        <v>46672</v>
      </c>
      <c r="O177" s="11">
        <f t="shared" si="715"/>
        <v>46673</v>
      </c>
      <c r="P177" s="11">
        <f t="shared" si="715"/>
        <v>46674</v>
      </c>
      <c r="Q177" s="11">
        <f t="shared" si="715"/>
        <v>46675</v>
      </c>
      <c r="R177" s="12">
        <f t="shared" si="715"/>
        <v>46676</v>
      </c>
      <c r="S177" s="13">
        <f t="shared" si="715"/>
        <v>46677</v>
      </c>
      <c r="T177" s="30">
        <f t="shared" ref="T177" si="716">COUNTIF(M178:S178,"★")</f>
        <v>0</v>
      </c>
      <c r="U177" s="30"/>
      <c r="V177" s="10" t="str">
        <f>TEXT(M177,"YYYY-MM")</f>
        <v>2027-10</v>
      </c>
      <c r="W177" s="56" cm="1">
        <f t="array" ref="W177">SUMPRODUCT((M177:S177&gt;=$N$7)*(M177:S177 &lt;= $N$8)*(TEXT(M177:S177,"yyyy-mm")=V177)*(M178:S178 = "●"))</f>
        <v>0</v>
      </c>
      <c r="X177" s="56" cm="1">
        <f t="array" ref="X177">SUMPRODUCT((R177:S177&gt;=$N$7)*(R177:S177 &lt;= $N$8)*(TEXT(R177:S177,"yyyy-mm")=V177)*(R178:S178 = "▲"))</f>
        <v>0</v>
      </c>
      <c r="Y177" s="56" cm="1">
        <f t="array" ref="Y177">SUMPRODUCT((M177:S177&gt;=$N$7)*(M177:S177 &lt;= $N$8)*(TEXT(M177:S177,"yyyy-mm")=V177)*(M178:S178 = "★"))</f>
        <v>0</v>
      </c>
      <c r="Z177" s="30"/>
      <c r="AA177" s="37"/>
      <c r="AB177" s="94">
        <v>149</v>
      </c>
      <c r="AC177" s="11">
        <f>AI175+1</f>
        <v>46818</v>
      </c>
      <c r="AD177" s="11">
        <f t="shared" ref="AD177:AI177" si="717">AC177+1</f>
        <v>46819</v>
      </c>
      <c r="AE177" s="11">
        <f t="shared" si="717"/>
        <v>46820</v>
      </c>
      <c r="AF177" s="11">
        <f t="shared" si="717"/>
        <v>46821</v>
      </c>
      <c r="AG177" s="11">
        <f t="shared" si="717"/>
        <v>46822</v>
      </c>
      <c r="AH177" s="12">
        <f t="shared" si="717"/>
        <v>46823</v>
      </c>
      <c r="AI177" s="13">
        <f t="shared" si="717"/>
        <v>46824</v>
      </c>
      <c r="AJ177" s="30">
        <f t="shared" ref="AJ177" si="718">COUNTIF(AC178:AI178,"★")</f>
        <v>0</v>
      </c>
      <c r="AK177" s="30"/>
      <c r="AL177" s="10" t="str">
        <f>TEXT(AC177,"YYYY-MM")</f>
        <v>2028-03</v>
      </c>
      <c r="AM177" s="56" cm="1">
        <f t="array" ref="AM177">SUMPRODUCT((AC177:AI177&gt;=$N$7)*(AC177:AI177 &lt;= $N$8)*(TEXT(AC177:AI177,"yyyy-mm")=AL177)*(AC178:AI178 = "●"))</f>
        <v>0</v>
      </c>
      <c r="AN177" s="56" cm="1">
        <f t="array" ref="AN177">SUMPRODUCT((AH177:AI177&gt;=$N$7)*(AH177:AI177 &lt;= $N$8)*(TEXT(AH177:AI177,"yyyy-mm")=AL177)*(AH178:AI178 = "▲"))</f>
        <v>0</v>
      </c>
      <c r="AO177" s="56" cm="1">
        <f t="array" ref="AO177">SUMPRODUCT((AC177:AI177&gt;=$N$7)*(AC177:AI177 &lt;= $N$8)*(TEXT(AC177:AI177,"yyyy-mm")=AL177)*(AC178:AI178 = "★"))</f>
        <v>0</v>
      </c>
      <c r="AP177" s="30"/>
      <c r="AQ177" s="30"/>
    </row>
    <row r="178" spans="9:43" ht="20.25" thickBot="1">
      <c r="K178" s="37" t="str">
        <f t="shared" ref="K178" si="719">IF(U178&gt;=0.285,"OK","NG")</f>
        <v>NG</v>
      </c>
      <c r="L178" s="95"/>
      <c r="M178" s="14"/>
      <c r="N178" s="14"/>
      <c r="O178" s="14"/>
      <c r="P178" s="14"/>
      <c r="Q178" s="14"/>
      <c r="R178" s="15"/>
      <c r="S178" s="16"/>
      <c r="T178" s="30">
        <f t="shared" ref="T178" si="720">COUNTIF(M178:S178,"●")</f>
        <v>0</v>
      </c>
      <c r="U178" s="64">
        <f t="shared" ref="U178" si="721">IF(COUNTA(M178:S178)=0,-1,IF(OR(COUNTIF(M178:S178,"▲")&gt;6,AND(M177&lt;$N$8,$N$8&lt;S177)),0.285,IF(T177+T178=0,0,T178/(T178+T177))))</f>
        <v>-1</v>
      </c>
      <c r="V178" s="10" t="str">
        <f>TEXT(S177,"YYYY-MM")</f>
        <v>2027-10</v>
      </c>
      <c r="W178" s="56" cm="1">
        <f t="array" ref="W178">IF(V178=V177,0,SUMPRODUCT((M177:S177&gt;=$N$7)*(M177:S177 &lt;= $N$8)*(TEXT(M177:S177,"yyyy-mm")=V178)*(M178:S178 = "●")))</f>
        <v>0</v>
      </c>
      <c r="X178" s="56" cm="1">
        <f t="array" ref="X178">IF(V178=V177,0,SUMPRODUCT((M177:S177&gt;=$N$7)*(M177:S177 &lt;= $N$8)*(TEXT(M177:S177,"yyyy-mm")=V178)*(M178:S178 = "▲")))</f>
        <v>0</v>
      </c>
      <c r="Y178" s="56" cm="1">
        <f t="array" ref="Y178">IF(V178=V177,0,SUMPRODUCT((M177:S177&gt;=$N$7)*(M177:S177 &lt;= $N$8)*(TEXT(M177:S177,"yyyy-mm")=V178)*(M178:S178 = "★")))</f>
        <v>0</v>
      </c>
      <c r="Z178" s="30"/>
      <c r="AA178" s="37" t="str">
        <f t="shared" ref="AA178" si="722">IF(AK178&gt;=0.285,"OK","NG")</f>
        <v>NG</v>
      </c>
      <c r="AB178" s="95"/>
      <c r="AC178" s="14"/>
      <c r="AD178" s="14"/>
      <c r="AE178" s="14"/>
      <c r="AF178" s="14"/>
      <c r="AG178" s="14"/>
      <c r="AH178" s="15"/>
      <c r="AI178" s="16"/>
      <c r="AJ178" s="30">
        <f t="shared" ref="AJ178" si="723">COUNTIF(AC178:AI178,"●")</f>
        <v>0</v>
      </c>
      <c r="AK178" s="64">
        <f t="shared" ref="AK178" si="724">IF(COUNTA(AC178:AI178)=0,-1,IF(OR(COUNTIF(AC178:AI178,"▲")&gt;6,AND(AC177&lt;$N$8,$N$8&lt;AI177)),0.285,IF(AJ177+AJ178=0,0,AJ178/(AJ178+AJ177))))</f>
        <v>-1</v>
      </c>
      <c r="AL178" s="10" t="str">
        <f>TEXT(AI177,"YYYY-MM")</f>
        <v>2028-03</v>
      </c>
      <c r="AM178" s="56" cm="1">
        <f t="array" ref="AM178">IF(AL178=AL177,0,SUMPRODUCT((AC177:AI177&gt;=$N$7)*(AC177:AI177 &lt;= $N$8)*(TEXT(AC177:AI177,"yyyy-mm")=AL178)*(AC178:AI178 = "●")))</f>
        <v>0</v>
      </c>
      <c r="AN178" s="56" cm="1">
        <f t="array" ref="AN178">IF(AL178=AL177,0,SUMPRODUCT((AC177:AI177&gt;=$N$7)*(AC177:AI177 &lt;= $N$8)*(TEXT(AC177:AI177,"yyyy-mm")=AL178)*(AC178:AI178 = "▲")))</f>
        <v>0</v>
      </c>
      <c r="AO178" s="56" cm="1">
        <f t="array" ref="AO178">IF(AL178=AL177,0,SUMPRODUCT((AC177:AI177&gt;=$N$7)*(AC177:AI177 &lt;= $N$8)*(TEXT(AC177:AI177,"yyyy-mm")=AL178)*(AC178:AI178 = "★")))</f>
        <v>0</v>
      </c>
      <c r="AP178" s="30"/>
      <c r="AQ178" s="30"/>
    </row>
    <row r="179" spans="9:43">
      <c r="K179" s="37"/>
      <c r="L179" s="94">
        <v>129</v>
      </c>
      <c r="M179" s="11">
        <f>S177+1</f>
        <v>46678</v>
      </c>
      <c r="N179" s="11">
        <f t="shared" ref="N179:S179" si="725">M179+1</f>
        <v>46679</v>
      </c>
      <c r="O179" s="11">
        <f t="shared" si="725"/>
        <v>46680</v>
      </c>
      <c r="P179" s="11">
        <f t="shared" si="725"/>
        <v>46681</v>
      </c>
      <c r="Q179" s="11">
        <f t="shared" si="725"/>
        <v>46682</v>
      </c>
      <c r="R179" s="12">
        <f t="shared" si="725"/>
        <v>46683</v>
      </c>
      <c r="S179" s="13">
        <f t="shared" si="725"/>
        <v>46684</v>
      </c>
      <c r="T179" s="30">
        <f t="shared" ref="T179" si="726">COUNTIF(M180:S180,"★")</f>
        <v>0</v>
      </c>
      <c r="U179" s="30"/>
      <c r="V179" s="10" t="str">
        <f>TEXT(M179,"YYYY-MM")</f>
        <v>2027-10</v>
      </c>
      <c r="W179" s="56" cm="1">
        <f t="array" ref="W179">SUMPRODUCT((M179:S179&gt;=$N$7)*(M179:S179 &lt;= $N$8)*(TEXT(M179:S179,"yyyy-mm")=V179)*(M180:S180 = "●"))</f>
        <v>0</v>
      </c>
      <c r="X179" s="56" cm="1">
        <f t="array" ref="X179">SUMPRODUCT((R179:S179&gt;=$N$7)*(R179:S179 &lt;= $N$8)*(TEXT(R179:S179,"yyyy-mm")=V179)*(R180:S180 = "▲"))</f>
        <v>0</v>
      </c>
      <c r="Y179" s="56" cm="1">
        <f t="array" ref="Y179">SUMPRODUCT((M179:S179&gt;=$N$7)*(M179:S179 &lt;= $N$8)*(TEXT(M179:S179,"yyyy-mm")=V179)*(M180:S180 = "★"))</f>
        <v>0</v>
      </c>
      <c r="Z179" s="30"/>
      <c r="AA179" s="37"/>
      <c r="AB179" s="94">
        <v>150</v>
      </c>
      <c r="AC179" s="11">
        <f>AI177+1</f>
        <v>46825</v>
      </c>
      <c r="AD179" s="11">
        <f t="shared" ref="AD179:AI179" si="727">AC179+1</f>
        <v>46826</v>
      </c>
      <c r="AE179" s="11">
        <f t="shared" si="727"/>
        <v>46827</v>
      </c>
      <c r="AF179" s="11">
        <f t="shared" si="727"/>
        <v>46828</v>
      </c>
      <c r="AG179" s="11">
        <f t="shared" si="727"/>
        <v>46829</v>
      </c>
      <c r="AH179" s="12">
        <f t="shared" si="727"/>
        <v>46830</v>
      </c>
      <c r="AI179" s="13">
        <f t="shared" si="727"/>
        <v>46831</v>
      </c>
      <c r="AJ179" s="30">
        <f t="shared" ref="AJ179" si="728">COUNTIF(AC180:AI180,"★")</f>
        <v>0</v>
      </c>
      <c r="AK179" s="30"/>
      <c r="AL179" s="10" t="str">
        <f>TEXT(AC179,"YYYY-MM")</f>
        <v>2028-03</v>
      </c>
      <c r="AM179" s="56" cm="1">
        <f t="array" ref="AM179">SUMPRODUCT((AC179:AI179&gt;=$N$7)*(AC179:AI179 &lt;= $N$8)*(TEXT(AC179:AI179,"yyyy-mm")=AL179)*(AC180:AI180 = "●"))</f>
        <v>0</v>
      </c>
      <c r="AN179" s="56" cm="1">
        <f t="array" ref="AN179">SUMPRODUCT((AH179:AI179&gt;=$N$7)*(AH179:AI179 &lt;= $N$8)*(TEXT(AH179:AI179,"yyyy-mm")=AL179)*(AH180:AI180 = "▲"))</f>
        <v>0</v>
      </c>
      <c r="AO179" s="56" cm="1">
        <f t="array" ref="AO179">SUMPRODUCT((AC179:AI179&gt;=$N$7)*(AC179:AI179 &lt;= $N$8)*(TEXT(AC179:AI179,"yyyy-mm")=AL179)*(AC180:AI180 = "★"))</f>
        <v>0</v>
      </c>
      <c r="AP179" s="30"/>
      <c r="AQ179" s="30"/>
    </row>
    <row r="180" spans="9:43" ht="20.25" thickBot="1">
      <c r="K180" s="37" t="str">
        <f t="shared" ref="K180" si="729">IF(U180&gt;=0.285,"OK","NG")</f>
        <v>NG</v>
      </c>
      <c r="L180" s="95"/>
      <c r="M180" s="14"/>
      <c r="N180" s="14"/>
      <c r="O180" s="14"/>
      <c r="P180" s="14"/>
      <c r="Q180" s="14"/>
      <c r="R180" s="15"/>
      <c r="S180" s="16"/>
      <c r="T180" s="30">
        <f t="shared" ref="T180" si="730">COUNTIF(M180:S180,"●")</f>
        <v>0</v>
      </c>
      <c r="U180" s="64">
        <f t="shared" ref="U180" si="731">IF(COUNTA(M180:S180)=0,-1,IF(OR(COUNTIF(M180:S180,"▲")&gt;6,AND(M179&lt;$N$8,$N$8&lt;S179)),0.285,IF(T179+T180=0,0,T180/(T180+T179))))</f>
        <v>-1</v>
      </c>
      <c r="V180" s="10" t="str">
        <f>TEXT(S179,"YYYY-MM")</f>
        <v>2027-10</v>
      </c>
      <c r="W180" s="56" cm="1">
        <f t="array" ref="W180">IF(V180=V179,0,SUMPRODUCT((M179:S179&gt;=$N$7)*(M179:S179 &lt;= $N$8)*(TEXT(M179:S179,"yyyy-mm")=V180)*(M180:S180 = "●")))</f>
        <v>0</v>
      </c>
      <c r="X180" s="56" cm="1">
        <f t="array" ref="X180">IF(V180=V179,0,SUMPRODUCT((M179:S179&gt;=$N$7)*(M179:S179 &lt;= $N$8)*(TEXT(M179:S179,"yyyy-mm")=V180)*(M180:S180 = "▲")))</f>
        <v>0</v>
      </c>
      <c r="Y180" s="56" cm="1">
        <f t="array" ref="Y180">IF(V180=V179,0,SUMPRODUCT((M179:S179&gt;=$N$7)*(M179:S179 &lt;= $N$8)*(TEXT(M179:S179,"yyyy-mm")=V180)*(M180:S180 = "★")))</f>
        <v>0</v>
      </c>
      <c r="Z180" s="30"/>
      <c r="AA180" s="37" t="str">
        <f t="shared" ref="AA180" si="732">IF(AK180&gt;=0.285,"OK","NG")</f>
        <v>NG</v>
      </c>
      <c r="AB180" s="95"/>
      <c r="AC180" s="14"/>
      <c r="AD180" s="14"/>
      <c r="AE180" s="14"/>
      <c r="AF180" s="14"/>
      <c r="AG180" s="14"/>
      <c r="AH180" s="15"/>
      <c r="AI180" s="16"/>
      <c r="AJ180" s="30">
        <f t="shared" ref="AJ180" si="733">COUNTIF(AC180:AI180,"●")</f>
        <v>0</v>
      </c>
      <c r="AK180" s="64">
        <f t="shared" ref="AK180" si="734">IF(COUNTA(AC180:AI180)=0,-1,IF(OR(COUNTIF(AC180:AI180,"▲")&gt;6,AND(AC179&lt;$N$8,$N$8&lt;AI179)),0.285,IF(AJ179+AJ180=0,0,AJ180/(AJ180+AJ179))))</f>
        <v>-1</v>
      </c>
      <c r="AL180" s="10" t="str">
        <f>TEXT(AI179,"YYYY-MM")</f>
        <v>2028-03</v>
      </c>
      <c r="AM180" s="56" cm="1">
        <f t="array" ref="AM180">IF(AL180=AL179,0,SUMPRODUCT((AC179:AI179&gt;=$N$7)*(AC179:AI179 &lt;= $N$8)*(TEXT(AC179:AI179,"yyyy-mm")=AL180)*(AC180:AI180 = "●")))</f>
        <v>0</v>
      </c>
      <c r="AN180" s="56" cm="1">
        <f t="array" ref="AN180">IF(AL180=AL179,0,SUMPRODUCT((AC179:AI179&gt;=$N$7)*(AC179:AI179 &lt;= $N$8)*(TEXT(AC179:AI179,"yyyy-mm")=AL180)*(AC180:AI180 = "▲")))</f>
        <v>0</v>
      </c>
      <c r="AO180" s="56" cm="1">
        <f t="array" ref="AO180">IF(AL180=AL179,0,SUMPRODUCT((AC179:AI179&gt;=$N$7)*(AC179:AI179 &lt;= $N$8)*(TEXT(AC179:AI179,"yyyy-mm")=AL180)*(AC180:AI180 = "★")))</f>
        <v>0</v>
      </c>
      <c r="AP180" s="30"/>
      <c r="AQ180" s="30"/>
    </row>
    <row r="181" spans="9:43">
      <c r="K181" s="37"/>
      <c r="L181" s="94">
        <v>130</v>
      </c>
      <c r="M181" s="11">
        <f>S179+1</f>
        <v>46685</v>
      </c>
      <c r="N181" s="11">
        <f t="shared" ref="N181:S181" si="735">M181+1</f>
        <v>46686</v>
      </c>
      <c r="O181" s="11">
        <f t="shared" si="735"/>
        <v>46687</v>
      </c>
      <c r="P181" s="11">
        <f t="shared" si="735"/>
        <v>46688</v>
      </c>
      <c r="Q181" s="11">
        <f t="shared" si="735"/>
        <v>46689</v>
      </c>
      <c r="R181" s="12">
        <f t="shared" si="735"/>
        <v>46690</v>
      </c>
      <c r="S181" s="13">
        <f t="shared" si="735"/>
        <v>46691</v>
      </c>
      <c r="T181" s="30">
        <f t="shared" ref="T181" si="736">COUNTIF(M182:S182,"★")</f>
        <v>0</v>
      </c>
      <c r="U181" s="30"/>
      <c r="V181" s="10" t="str">
        <f>TEXT(M181,"YYYY-MM")</f>
        <v>2027-10</v>
      </c>
      <c r="W181" s="56" cm="1">
        <f t="array" ref="W181">SUMPRODUCT((M181:S181&gt;=$N$7)*(M181:S181 &lt;= $N$8)*(TEXT(M181:S181,"yyyy-mm")=V181)*(M182:S182 = "●"))</f>
        <v>0</v>
      </c>
      <c r="X181" s="56" cm="1">
        <f t="array" ref="X181">SUMPRODUCT((R181:S181&gt;=$N$7)*(R181:S181 &lt;= $N$8)*(TEXT(R181:S181,"yyyy-mm")=V181)*(R182:S182 = "▲"))</f>
        <v>0</v>
      </c>
      <c r="Y181" s="56" cm="1">
        <f t="array" ref="Y181">SUMPRODUCT((M181:S181&gt;=$N$7)*(M181:S181 &lt;= $N$8)*(TEXT(M181:S181,"yyyy-mm")=V181)*(M182:S182 = "★"))</f>
        <v>0</v>
      </c>
      <c r="Z181" s="30"/>
      <c r="AA181" s="37"/>
      <c r="AB181" s="94">
        <v>151</v>
      </c>
      <c r="AC181" s="11">
        <f>AI179+1</f>
        <v>46832</v>
      </c>
      <c r="AD181" s="11">
        <f t="shared" ref="AD181:AI181" si="737">AC181+1</f>
        <v>46833</v>
      </c>
      <c r="AE181" s="11">
        <f t="shared" si="737"/>
        <v>46834</v>
      </c>
      <c r="AF181" s="11">
        <f t="shared" si="737"/>
        <v>46835</v>
      </c>
      <c r="AG181" s="11">
        <f t="shared" si="737"/>
        <v>46836</v>
      </c>
      <c r="AH181" s="12">
        <f t="shared" si="737"/>
        <v>46837</v>
      </c>
      <c r="AI181" s="13">
        <f t="shared" si="737"/>
        <v>46838</v>
      </c>
      <c r="AJ181" s="30">
        <f t="shared" ref="AJ181" si="738">COUNTIF(AC182:AI182,"★")</f>
        <v>0</v>
      </c>
      <c r="AK181" s="30"/>
      <c r="AL181" s="10" t="str">
        <f>TEXT(AC181,"YYYY-MM")</f>
        <v>2028-03</v>
      </c>
      <c r="AM181" s="56" cm="1">
        <f t="array" ref="AM181">SUMPRODUCT((AC181:AI181&gt;=$N$7)*(AC181:AI181 &lt;= $N$8)*(TEXT(AC181:AI181,"yyyy-mm")=AL181)*(AC182:AI182 = "●"))</f>
        <v>0</v>
      </c>
      <c r="AN181" s="56" cm="1">
        <f t="array" ref="AN181">SUMPRODUCT((AH181:AI181&gt;=$N$7)*(AH181:AI181 &lt;= $N$8)*(TEXT(AH181:AI181,"yyyy-mm")=AL181)*(AH182:AI182 = "▲"))</f>
        <v>0</v>
      </c>
      <c r="AO181" s="56" cm="1">
        <f t="array" ref="AO181">SUMPRODUCT((AC181:AI181&gt;=$N$7)*(AC181:AI181 &lt;= $N$8)*(TEXT(AC181:AI181,"yyyy-mm")=AL181)*(AC182:AI182 = "★"))</f>
        <v>0</v>
      </c>
      <c r="AP181" s="30"/>
      <c r="AQ181" s="30"/>
    </row>
    <row r="182" spans="9:43" ht="20.25" thickBot="1">
      <c r="K182" s="37" t="str">
        <f t="shared" ref="K182" si="739">IF(U182&gt;=0.285,"OK","NG")</f>
        <v>NG</v>
      </c>
      <c r="L182" s="95"/>
      <c r="M182" s="14"/>
      <c r="N182" s="14"/>
      <c r="O182" s="14"/>
      <c r="P182" s="14"/>
      <c r="Q182" s="14"/>
      <c r="R182" s="15"/>
      <c r="S182" s="16"/>
      <c r="T182" s="30">
        <f t="shared" ref="T182" si="740">COUNTIF(M182:S182,"●")</f>
        <v>0</v>
      </c>
      <c r="U182" s="64">
        <f t="shared" ref="U182" si="741">IF(COUNTA(M182:S182)=0,-1,IF(OR(COUNTIF(M182:S182,"▲")&gt;6,AND(M181&lt;$N$8,$N$8&lt;S181)),0.285,IF(T181+T182=0,0,T182/(T182+T181))))</f>
        <v>-1</v>
      </c>
      <c r="V182" s="10" t="str">
        <f>TEXT(S181,"YYYY-MM")</f>
        <v>2027-10</v>
      </c>
      <c r="W182" s="56" cm="1">
        <f t="array" ref="W182">IF(V182=V181,0,SUMPRODUCT((M181:S181&gt;=$N$7)*(M181:S181 &lt;= $N$8)*(TEXT(M181:S181,"yyyy-mm")=V182)*(M182:S182 = "●")))</f>
        <v>0</v>
      </c>
      <c r="X182" s="56" cm="1">
        <f t="array" ref="X182">IF(V182=V181,0,SUMPRODUCT((M181:S181&gt;=$N$7)*(M181:S181 &lt;= $N$8)*(TEXT(M181:S181,"yyyy-mm")=V182)*(M182:S182 = "▲")))</f>
        <v>0</v>
      </c>
      <c r="Y182" s="56" cm="1">
        <f t="array" ref="Y182">IF(V182=V181,0,SUMPRODUCT((M181:S181&gt;=$N$7)*(M181:S181 &lt;= $N$8)*(TEXT(M181:S181,"yyyy-mm")=V182)*(M182:S182 = "★")))</f>
        <v>0</v>
      </c>
      <c r="Z182" s="30"/>
      <c r="AA182" s="37" t="str">
        <f t="shared" ref="AA182" si="742">IF(AK182&gt;=0.285,"OK","NG")</f>
        <v>NG</v>
      </c>
      <c r="AB182" s="95"/>
      <c r="AC182" s="14"/>
      <c r="AD182" s="14"/>
      <c r="AE182" s="14"/>
      <c r="AF182" s="14"/>
      <c r="AG182" s="14"/>
      <c r="AH182" s="15"/>
      <c r="AI182" s="16"/>
      <c r="AJ182" s="30">
        <f t="shared" ref="AJ182" si="743">COUNTIF(AC182:AI182,"●")</f>
        <v>0</v>
      </c>
      <c r="AK182" s="64">
        <f t="shared" ref="AK182" si="744">IF(COUNTA(AC182:AI182)=0,-1,IF(OR(COUNTIF(AC182:AI182,"▲")&gt;6,AND(AC181&lt;$N$8,$N$8&lt;AI181)),0.285,IF(AJ181+AJ182=0,0,AJ182/(AJ182+AJ181))))</f>
        <v>-1</v>
      </c>
      <c r="AL182" s="10" t="str">
        <f>TEXT(AI181,"YYYY-MM")</f>
        <v>2028-03</v>
      </c>
      <c r="AM182" s="56" cm="1">
        <f t="array" ref="AM182">IF(AL182=AL181,0,SUMPRODUCT((AC181:AI181&gt;=$N$7)*(AC181:AI181 &lt;= $N$8)*(TEXT(AC181:AI181,"yyyy-mm")=AL182)*(AC182:AI182 = "●")))</f>
        <v>0</v>
      </c>
      <c r="AN182" s="56" cm="1">
        <f t="array" ref="AN182">IF(AL182=AL181,0,SUMPRODUCT((AC181:AI181&gt;=$N$7)*(AC181:AI181 &lt;= $N$8)*(TEXT(AC181:AI181,"yyyy-mm")=AL182)*(AC182:AI182 = "▲")))</f>
        <v>0</v>
      </c>
      <c r="AO182" s="56" cm="1">
        <f t="array" ref="AO182">IF(AL182=AL181,0,SUMPRODUCT((AC181:AI181&gt;=$N$7)*(AC181:AI181 &lt;= $N$8)*(TEXT(AC181:AI181,"yyyy-mm")=AL182)*(AC182:AI182 = "★")))</f>
        <v>0</v>
      </c>
      <c r="AP182" s="30"/>
      <c r="AQ182" s="30"/>
    </row>
    <row r="183" spans="9:43">
      <c r="K183" s="37"/>
      <c r="L183" s="94">
        <v>131</v>
      </c>
      <c r="M183" s="11">
        <f>S181+1</f>
        <v>46692</v>
      </c>
      <c r="N183" s="11">
        <f t="shared" ref="N183:S183" si="745">M183+1</f>
        <v>46693</v>
      </c>
      <c r="O183" s="11">
        <f t="shared" si="745"/>
        <v>46694</v>
      </c>
      <c r="P183" s="11">
        <f t="shared" si="745"/>
        <v>46695</v>
      </c>
      <c r="Q183" s="11">
        <f t="shared" si="745"/>
        <v>46696</v>
      </c>
      <c r="R183" s="12">
        <f t="shared" si="745"/>
        <v>46697</v>
      </c>
      <c r="S183" s="13">
        <f t="shared" si="745"/>
        <v>46698</v>
      </c>
      <c r="T183" s="30">
        <f t="shared" ref="T183" si="746">COUNTIF(M184:S184,"★")</f>
        <v>0</v>
      </c>
      <c r="U183" s="30"/>
      <c r="V183" s="10" t="str">
        <f>TEXT(M183,"YYYY-MM")</f>
        <v>2027-11</v>
      </c>
      <c r="W183" s="56" cm="1">
        <f t="array" ref="W183">SUMPRODUCT((M183:S183&gt;=$N$7)*(M183:S183 &lt;= $N$8)*(TEXT(M183:S183,"yyyy-mm")=V183)*(M184:S184 = "●"))</f>
        <v>0</v>
      </c>
      <c r="X183" s="56" cm="1">
        <f t="array" ref="X183">SUMPRODUCT((R183:S183&gt;=$N$7)*(R183:S183 &lt;= $N$8)*(TEXT(R183:S183,"yyyy-mm")=V183)*(R184:S184 = "▲"))</f>
        <v>0</v>
      </c>
      <c r="Y183" s="56" cm="1">
        <f t="array" ref="Y183">SUMPRODUCT((M183:S183&gt;=$N$7)*(M183:S183 &lt;= $N$8)*(TEXT(M183:S183,"yyyy-mm")=V183)*(M184:S184 = "★"))</f>
        <v>0</v>
      </c>
      <c r="Z183" s="30"/>
      <c r="AA183" s="37"/>
      <c r="AB183" s="94">
        <v>152</v>
      </c>
      <c r="AC183" s="11">
        <f>AI181+1</f>
        <v>46839</v>
      </c>
      <c r="AD183" s="11">
        <f t="shared" ref="AD183:AI183" si="747">AC183+1</f>
        <v>46840</v>
      </c>
      <c r="AE183" s="11">
        <f t="shared" si="747"/>
        <v>46841</v>
      </c>
      <c r="AF183" s="11">
        <f t="shared" si="747"/>
        <v>46842</v>
      </c>
      <c r="AG183" s="11">
        <f t="shared" si="747"/>
        <v>46843</v>
      </c>
      <c r="AH183" s="12">
        <f t="shared" si="747"/>
        <v>46844</v>
      </c>
      <c r="AI183" s="13">
        <f t="shared" si="747"/>
        <v>46845</v>
      </c>
      <c r="AJ183" s="30">
        <f t="shared" ref="AJ183" si="748">COUNTIF(AC184:AI184,"★")</f>
        <v>0</v>
      </c>
      <c r="AK183" s="30"/>
      <c r="AL183" s="10" t="str">
        <f>TEXT(AC183,"YYYY-MM")</f>
        <v>2028-03</v>
      </c>
      <c r="AM183" s="56" cm="1">
        <f t="array" ref="AM183">SUMPRODUCT((AC183:AI183&gt;=$N$7)*(AC183:AI183 &lt;= $N$8)*(TEXT(AC183:AI183,"yyyy-mm")=AL183)*(AC184:AI184 = "●"))</f>
        <v>0</v>
      </c>
      <c r="AN183" s="56" cm="1">
        <f t="array" ref="AN183">SUMPRODUCT((AH183:AI183&gt;=$N$7)*(AH183:AI183 &lt;= $N$8)*(TEXT(AH183:AI183,"yyyy-mm")=AL183)*(AH184:AI184 = "▲"))</f>
        <v>0</v>
      </c>
      <c r="AO183" s="56" cm="1">
        <f t="array" ref="AO183">SUMPRODUCT((AC183:AI183&gt;=$N$7)*(AC183:AI183 &lt;= $N$8)*(TEXT(AC183:AI183,"yyyy-mm")=AL183)*(AC184:AI184 = "★"))</f>
        <v>0</v>
      </c>
      <c r="AP183" s="30"/>
      <c r="AQ183" s="30"/>
    </row>
    <row r="184" spans="9:43" ht="20.25" thickBot="1">
      <c r="K184" s="37" t="str">
        <f t="shared" ref="K184" si="749">IF(U184&gt;=0.285,"OK","NG")</f>
        <v>NG</v>
      </c>
      <c r="L184" s="95"/>
      <c r="M184" s="14"/>
      <c r="N184" s="14"/>
      <c r="O184" s="14"/>
      <c r="P184" s="14"/>
      <c r="Q184" s="14"/>
      <c r="R184" s="15"/>
      <c r="S184" s="16"/>
      <c r="T184" s="30">
        <f t="shared" ref="T184" si="750">COUNTIF(M184:S184,"●")</f>
        <v>0</v>
      </c>
      <c r="U184" s="64">
        <f t="shared" ref="U184" si="751">IF(COUNTA(M184:S184)=0,-1,IF(OR(COUNTIF(M184:S184,"▲")&gt;6,AND(M183&lt;$N$8,$N$8&lt;S183)),0.285,IF(T183+T184=0,0,T184/(T184+T183))))</f>
        <v>-1</v>
      </c>
      <c r="V184" s="10" t="str">
        <f>TEXT(S183,"YYYY-MM")</f>
        <v>2027-11</v>
      </c>
      <c r="W184" s="56" cm="1">
        <f t="array" ref="W184">IF(V184=V183,0,SUMPRODUCT((M183:S183&gt;=$N$7)*(M183:S183 &lt;= $N$8)*(TEXT(M183:S183,"yyyy-mm")=V184)*(M184:S184 = "●")))</f>
        <v>0</v>
      </c>
      <c r="X184" s="56" cm="1">
        <f t="array" ref="X184">IF(V184=V183,0,SUMPRODUCT((M183:S183&gt;=$N$7)*(M183:S183 &lt;= $N$8)*(TEXT(M183:S183,"yyyy-mm")=V184)*(M184:S184 = "▲")))</f>
        <v>0</v>
      </c>
      <c r="Y184" s="56" cm="1">
        <f t="array" ref="Y184">IF(V184=V183,0,SUMPRODUCT((M183:S183&gt;=$N$7)*(M183:S183 &lt;= $N$8)*(TEXT(M183:S183,"yyyy-mm")=V184)*(M184:S184 = "★")))</f>
        <v>0</v>
      </c>
      <c r="Z184" s="30"/>
      <c r="AA184" s="37" t="str">
        <f t="shared" ref="AA184" si="752">IF(AK184&gt;=0.285,"OK","NG")</f>
        <v>NG</v>
      </c>
      <c r="AB184" s="95"/>
      <c r="AC184" s="14"/>
      <c r="AD184" s="14"/>
      <c r="AE184" s="14"/>
      <c r="AF184" s="14"/>
      <c r="AG184" s="14"/>
      <c r="AH184" s="15"/>
      <c r="AI184" s="16"/>
      <c r="AJ184" s="30">
        <f t="shared" ref="AJ184" si="753">COUNTIF(AC184:AI184,"●")</f>
        <v>0</v>
      </c>
      <c r="AK184" s="64">
        <f t="shared" ref="AK184" si="754">IF(COUNTA(AC184:AI184)=0,-1,IF(OR(COUNTIF(AC184:AI184,"▲")&gt;6,AND(AC183&lt;$N$8,$N$8&lt;AI183)),0.285,IF(AJ183+AJ184=0,0,AJ184/(AJ184+AJ183))))</f>
        <v>-1</v>
      </c>
      <c r="AL184" s="10" t="str">
        <f>TEXT(AI183,"YYYY-MM")</f>
        <v>2028-04</v>
      </c>
      <c r="AM184" s="56" cm="1">
        <f t="array" ref="AM184">IF(AL184=AL183,0,SUMPRODUCT((AC183:AI183&gt;=$N$7)*(AC183:AI183 &lt;= $N$8)*(TEXT(AC183:AI183,"yyyy-mm")=AL184)*(AC184:AI184 = "●")))</f>
        <v>0</v>
      </c>
      <c r="AN184" s="56" cm="1">
        <f t="array" ref="AN184">IF(AL184=AL183,0,SUMPRODUCT((AC183:AI183&gt;=$N$7)*(AC183:AI183 &lt;= $N$8)*(TEXT(AC183:AI183,"yyyy-mm")=AL184)*(AC184:AI184 = "▲")))</f>
        <v>0</v>
      </c>
      <c r="AO184" s="56" cm="1">
        <f t="array" ref="AO184">IF(AL184=AL183,0,SUMPRODUCT((AC183:AI183&gt;=$N$7)*(AC183:AI183 &lt;= $N$8)*(TEXT(AC183:AI183,"yyyy-mm")=AL184)*(AC184:AI184 = "★")))</f>
        <v>0</v>
      </c>
      <c r="AP184" s="30"/>
      <c r="AQ184" s="30"/>
    </row>
    <row r="185" spans="9:43">
      <c r="K185" s="37"/>
      <c r="L185" s="94">
        <v>132</v>
      </c>
      <c r="M185" s="11">
        <f>S183+1</f>
        <v>46699</v>
      </c>
      <c r="N185" s="11">
        <f t="shared" ref="N185:S185" si="755">M185+1</f>
        <v>46700</v>
      </c>
      <c r="O185" s="11">
        <f t="shared" si="755"/>
        <v>46701</v>
      </c>
      <c r="P185" s="11">
        <f t="shared" si="755"/>
        <v>46702</v>
      </c>
      <c r="Q185" s="11">
        <f t="shared" si="755"/>
        <v>46703</v>
      </c>
      <c r="R185" s="12">
        <f t="shared" si="755"/>
        <v>46704</v>
      </c>
      <c r="S185" s="13">
        <f t="shared" si="755"/>
        <v>46705</v>
      </c>
      <c r="T185" s="30">
        <f t="shared" ref="T185" si="756">COUNTIF(M186:S186,"★")</f>
        <v>0</v>
      </c>
      <c r="U185" s="30"/>
      <c r="V185" s="10" t="str">
        <f>TEXT(M185,"YYYY-MM")</f>
        <v>2027-11</v>
      </c>
      <c r="W185" s="56" cm="1">
        <f t="array" ref="W185">SUMPRODUCT((M185:S185&gt;=$N$7)*(M185:S185 &lt;= $N$8)*(TEXT(M185:S185,"yyyy-mm")=V185)*(M186:S186 = "●"))</f>
        <v>0</v>
      </c>
      <c r="X185" s="56" cm="1">
        <f t="array" ref="X185">SUMPRODUCT((R185:S185&gt;=$N$7)*(R185:S185 &lt;= $N$8)*(TEXT(R185:S185,"yyyy-mm")=V185)*(R186:S186 = "▲"))</f>
        <v>0</v>
      </c>
      <c r="Y185" s="56" cm="1">
        <f t="array" ref="Y185">SUMPRODUCT((M185:S185&gt;=$N$7)*(M185:S185 &lt;= $N$8)*(TEXT(M185:S185,"yyyy-mm")=V185)*(M186:S186 = "★"))</f>
        <v>0</v>
      </c>
      <c r="Z185" s="30"/>
      <c r="AA185" s="37"/>
      <c r="AB185" s="94">
        <v>153</v>
      </c>
      <c r="AC185" s="11">
        <f>AI183+1</f>
        <v>46846</v>
      </c>
      <c r="AD185" s="11">
        <f t="shared" ref="AD185:AI185" si="757">AC185+1</f>
        <v>46847</v>
      </c>
      <c r="AE185" s="11">
        <f t="shared" si="757"/>
        <v>46848</v>
      </c>
      <c r="AF185" s="11">
        <f t="shared" si="757"/>
        <v>46849</v>
      </c>
      <c r="AG185" s="11">
        <f t="shared" si="757"/>
        <v>46850</v>
      </c>
      <c r="AH185" s="12">
        <f t="shared" si="757"/>
        <v>46851</v>
      </c>
      <c r="AI185" s="13">
        <f t="shared" si="757"/>
        <v>46852</v>
      </c>
      <c r="AJ185" s="30">
        <f t="shared" ref="AJ185" si="758">COUNTIF(AC186:AI186,"★")</f>
        <v>0</v>
      </c>
      <c r="AK185" s="30"/>
      <c r="AL185" s="10" t="str">
        <f>TEXT(AC185,"YYYY-MM")</f>
        <v>2028-04</v>
      </c>
      <c r="AM185" s="56" cm="1">
        <f t="array" ref="AM185">SUMPRODUCT((AC185:AI185&gt;=$N$7)*(AC185:AI185 &lt;= $N$8)*(TEXT(AC185:AI185,"yyyy-mm")=AL185)*(AC186:AI186 = "●"))</f>
        <v>0</v>
      </c>
      <c r="AN185" s="56" cm="1">
        <f t="array" ref="AN185">SUMPRODUCT((AH185:AI185&gt;=$N$7)*(AH185:AI185 &lt;= $N$8)*(TEXT(AH185:AI185,"yyyy-mm")=AL185)*(AH186:AI186 = "▲"))</f>
        <v>0</v>
      </c>
      <c r="AO185" s="56" cm="1">
        <f t="array" ref="AO185">SUMPRODUCT((AC185:AI185&gt;=$N$7)*(AC185:AI185 &lt;= $N$8)*(TEXT(AC185:AI185,"yyyy-mm")=AL185)*(AC186:AI186 = "★"))</f>
        <v>0</v>
      </c>
      <c r="AP185" s="30"/>
      <c r="AQ185" s="30"/>
    </row>
    <row r="186" spans="9:43" ht="20.25" thickBot="1">
      <c r="K186" s="37" t="str">
        <f t="shared" ref="K186:K196" si="759">IF(U186&gt;=0.285,"OK","NG")</f>
        <v>NG</v>
      </c>
      <c r="L186" s="95"/>
      <c r="M186" s="14"/>
      <c r="N186" s="14"/>
      <c r="O186" s="14"/>
      <c r="P186" s="14"/>
      <c r="Q186" s="14"/>
      <c r="R186" s="15"/>
      <c r="S186" s="16"/>
      <c r="T186" s="30">
        <f t="shared" ref="T186" si="760">COUNTIF(M186:S186,"●")</f>
        <v>0</v>
      </c>
      <c r="U186" s="64">
        <f t="shared" ref="U186:U196" si="761">IF(COUNTA(M186:S186)=0,-1,IF(OR(COUNTIF(M186:S186,"▲")&gt;6,AND(M185&lt;$N$8,$N$8&lt;S185)),0.285,IF(T185+T186=0,0,T186/(T186+T185))))</f>
        <v>-1</v>
      </c>
      <c r="V186" s="10" t="str">
        <f>TEXT(S185,"YYYY-MM")</f>
        <v>2027-11</v>
      </c>
      <c r="W186" s="56" cm="1">
        <f t="array" ref="W186">IF(V186=V185,0,SUMPRODUCT((M185:S185&gt;=$N$7)*(M185:S185 &lt;= $N$8)*(TEXT(M185:S185,"yyyy-mm")=V186)*(M186:S186 = "●")))</f>
        <v>0</v>
      </c>
      <c r="X186" s="56" cm="1">
        <f t="array" ref="X186">IF(V186=V185,0,SUMPRODUCT((M185:S185&gt;=$N$7)*(M185:S185 &lt;= $N$8)*(TEXT(M185:S185,"yyyy-mm")=V186)*(M186:S186 = "▲")))</f>
        <v>0</v>
      </c>
      <c r="Y186" s="56" cm="1">
        <f t="array" ref="Y186">IF(V186=V185,0,SUMPRODUCT((M185:S185&gt;=$N$7)*(M185:S185 &lt;= $N$8)*(TEXT(M185:S185,"yyyy-mm")=V186)*(M186:S186 = "★")))</f>
        <v>0</v>
      </c>
      <c r="Z186" s="30"/>
      <c r="AA186" s="37" t="str">
        <f t="shared" ref="AA186:AA196" si="762">IF(AK186&gt;=0.285,"OK","NG")</f>
        <v>NG</v>
      </c>
      <c r="AB186" s="95"/>
      <c r="AC186" s="14"/>
      <c r="AD186" s="14"/>
      <c r="AE186" s="14"/>
      <c r="AF186" s="14"/>
      <c r="AG186" s="14"/>
      <c r="AH186" s="15"/>
      <c r="AI186" s="16"/>
      <c r="AJ186" s="30">
        <f t="shared" ref="AJ186" si="763">COUNTIF(AC186:AI186,"●")</f>
        <v>0</v>
      </c>
      <c r="AK186" s="64">
        <f t="shared" ref="AK186:AK196" si="764">IF(COUNTA(AC186:AI186)=0,-1,IF(OR(COUNTIF(AC186:AI186,"▲")&gt;6,AND(AC185&lt;$N$8,$N$8&lt;AI185)),0.285,IF(AJ185+AJ186=0,0,AJ186/(AJ186+AJ185))))</f>
        <v>-1</v>
      </c>
      <c r="AL186" s="10" t="str">
        <f>TEXT(AI185,"YYYY-MM")</f>
        <v>2028-04</v>
      </c>
      <c r="AM186" s="56" cm="1">
        <f t="array" ref="AM186">IF(AL186=AL185,0,SUMPRODUCT((AC185:AI185&gt;=$N$7)*(AC185:AI185 &lt;= $N$8)*(TEXT(AC185:AI185,"yyyy-mm")=AL186)*(AC186:AI186 = "●")))</f>
        <v>0</v>
      </c>
      <c r="AN186" s="56" cm="1">
        <f t="array" ref="AN186">IF(AL186=AL185,0,SUMPRODUCT((AC185:AI185&gt;=$N$7)*(AC185:AI185 &lt;= $N$8)*(TEXT(AC185:AI185,"yyyy-mm")=AL186)*(AC186:AI186 = "▲")))</f>
        <v>0</v>
      </c>
      <c r="AO186" s="56" cm="1">
        <f t="array" ref="AO186">IF(AL186=AL185,0,SUMPRODUCT((AC185:AI185&gt;=$N$7)*(AC185:AI185 &lt;= $N$8)*(TEXT(AC185:AI185,"yyyy-mm")=AL186)*(AC186:AI186 = "★")))</f>
        <v>0</v>
      </c>
      <c r="AP186" s="30"/>
      <c r="AQ186" s="30"/>
    </row>
    <row r="187" spans="9:43">
      <c r="K187" s="37"/>
      <c r="L187" s="94">
        <v>133</v>
      </c>
      <c r="M187" s="11">
        <f>S185+1</f>
        <v>46706</v>
      </c>
      <c r="N187" s="11">
        <f t="shared" ref="N187:S187" si="765">M187+1</f>
        <v>46707</v>
      </c>
      <c r="O187" s="11">
        <f t="shared" si="765"/>
        <v>46708</v>
      </c>
      <c r="P187" s="11">
        <f t="shared" si="765"/>
        <v>46709</v>
      </c>
      <c r="Q187" s="11">
        <f t="shared" si="765"/>
        <v>46710</v>
      </c>
      <c r="R187" s="12">
        <f t="shared" si="765"/>
        <v>46711</v>
      </c>
      <c r="S187" s="13">
        <f t="shared" si="765"/>
        <v>46712</v>
      </c>
      <c r="T187" s="30">
        <f t="shared" ref="T187" si="766">COUNTIF(M188:S188,"★")</f>
        <v>0</v>
      </c>
      <c r="U187" s="30"/>
      <c r="V187" s="10" t="str">
        <f t="shared" ref="V187" si="767">TEXT(M187,"YYYY-MM")</f>
        <v>2027-11</v>
      </c>
      <c r="W187" s="56" cm="1">
        <f t="array" ref="W187">SUMPRODUCT((M187:S187&gt;=$N$7)*(M187:S187 &lt;= $N$8)*(TEXT(M187:S187,"yyyy-mm")=V187)*(M188:S188 = "●"))</f>
        <v>0</v>
      </c>
      <c r="X187" s="56" cm="1">
        <f t="array" ref="X187">SUMPRODUCT((R187:S187&gt;=$N$7)*(R187:S187 &lt;= $N$8)*(TEXT(R187:S187,"yyyy-mm")=V187)*(R188:S188 = "▲"))</f>
        <v>0</v>
      </c>
      <c r="Y187" s="56" cm="1">
        <f t="array" ref="Y187">SUMPRODUCT((M187:S187&gt;=$N$7)*(M187:S187 &lt;= $N$8)*(TEXT(M187:S187,"yyyy-mm")=V187)*(M188:S188 = "★"))</f>
        <v>0</v>
      </c>
      <c r="Z187" s="30"/>
      <c r="AA187" s="37"/>
      <c r="AB187" s="94">
        <v>154</v>
      </c>
      <c r="AC187" s="11">
        <f>AI185+1</f>
        <v>46853</v>
      </c>
      <c r="AD187" s="11">
        <f t="shared" ref="AD187:AI187" si="768">AC187+1</f>
        <v>46854</v>
      </c>
      <c r="AE187" s="11">
        <f t="shared" si="768"/>
        <v>46855</v>
      </c>
      <c r="AF187" s="11">
        <f t="shared" si="768"/>
        <v>46856</v>
      </c>
      <c r="AG187" s="11">
        <f t="shared" si="768"/>
        <v>46857</v>
      </c>
      <c r="AH187" s="12">
        <f t="shared" si="768"/>
        <v>46858</v>
      </c>
      <c r="AI187" s="13">
        <f t="shared" si="768"/>
        <v>46859</v>
      </c>
      <c r="AJ187" s="30">
        <f t="shared" ref="AJ187" si="769">COUNTIF(AC188:AI188,"★")</f>
        <v>0</v>
      </c>
      <c r="AK187" s="30"/>
      <c r="AL187" s="10" t="str">
        <f t="shared" ref="AL187" si="770">TEXT(AC187,"YYYY-MM")</f>
        <v>2028-04</v>
      </c>
      <c r="AM187" s="56" cm="1">
        <f t="array" ref="AM187">SUMPRODUCT((AC187:AI187&gt;=$N$7)*(AC187:AI187 &lt;= $N$8)*(TEXT(AC187:AI187,"yyyy-mm")=AL187)*(AC188:AI188 = "●"))</f>
        <v>0</v>
      </c>
      <c r="AN187" s="56" cm="1">
        <f t="array" ref="AN187">SUMPRODUCT((AH187:AI187&gt;=$N$7)*(AH187:AI187 &lt;= $N$8)*(TEXT(AH187:AI187,"yyyy-mm")=AL187)*(AH188:AI188 = "▲"))</f>
        <v>0</v>
      </c>
      <c r="AO187" s="56" cm="1">
        <f t="array" ref="AO187">SUMPRODUCT((AC187:AI187&gt;=$N$7)*(AC187:AI187 &lt;= $N$8)*(TEXT(AC187:AI187,"yyyy-mm")=AL187)*(AC188:AI188 = "★"))</f>
        <v>0</v>
      </c>
      <c r="AP187" s="30"/>
      <c r="AQ187" s="30"/>
    </row>
    <row r="188" spans="9:43" ht="20.25" thickBot="1">
      <c r="K188" s="37" t="str">
        <f t="shared" ref="K188:K198" si="771">IF(U188&gt;=0.285,"OK","NG")</f>
        <v>NG</v>
      </c>
      <c r="L188" s="95"/>
      <c r="M188" s="14"/>
      <c r="N188" s="14"/>
      <c r="O188" s="14"/>
      <c r="P188" s="14"/>
      <c r="Q188" s="14"/>
      <c r="R188" s="15"/>
      <c r="S188" s="16"/>
      <c r="T188" s="30">
        <f t="shared" ref="T188" si="772">COUNTIF(M188:S188,"●")</f>
        <v>0</v>
      </c>
      <c r="U188" s="64">
        <f t="shared" ref="U188:U198" si="773">IF(COUNTA(M188:S188)=0,-1,IF(OR(COUNTIF(M188:S188,"▲")&gt;6,AND(M187&lt;$N$8,$N$8&lt;S187)),0.285,IF(T187+T188=0,0,T188/(T188+T187))))</f>
        <v>-1</v>
      </c>
      <c r="V188" s="10" t="str">
        <f t="shared" ref="V188" si="774">TEXT(S187,"YYYY-MM")</f>
        <v>2027-11</v>
      </c>
      <c r="W188" s="56" cm="1">
        <f t="array" ref="W188">IF(V188=V187,0,SUMPRODUCT((M187:S187&gt;=$N$7)*(M187:S187 &lt;= $N$8)*(TEXT(M187:S187,"yyyy-mm")=V188)*(M188:S188 = "●")))</f>
        <v>0</v>
      </c>
      <c r="X188" s="56" cm="1">
        <f t="array" ref="X188">IF(V188=V187,0,SUMPRODUCT((M187:S187&gt;=$N$7)*(M187:S187 &lt;= $N$8)*(TEXT(M187:S187,"yyyy-mm")=V188)*(M188:S188 = "▲")))</f>
        <v>0</v>
      </c>
      <c r="Y188" s="56" cm="1">
        <f t="array" ref="Y188">IF(V188=V187,0,SUMPRODUCT((M187:S187&gt;=$N$7)*(M187:S187 &lt;= $N$8)*(TEXT(M187:S187,"yyyy-mm")=V188)*(M188:S188 = "★")))</f>
        <v>0</v>
      </c>
      <c r="Z188" s="30"/>
      <c r="AA188" s="37" t="str">
        <f t="shared" ref="AA188:AA198" si="775">IF(AK188&gt;=0.285,"OK","NG")</f>
        <v>NG</v>
      </c>
      <c r="AB188" s="95"/>
      <c r="AC188" s="14"/>
      <c r="AD188" s="14"/>
      <c r="AE188" s="14"/>
      <c r="AF188" s="14"/>
      <c r="AG188" s="14"/>
      <c r="AH188" s="15"/>
      <c r="AI188" s="16"/>
      <c r="AJ188" s="30">
        <f t="shared" ref="AJ188" si="776">COUNTIF(AC188:AI188,"●")</f>
        <v>0</v>
      </c>
      <c r="AK188" s="64">
        <f t="shared" ref="AK188:AK198" si="777">IF(COUNTA(AC188:AI188)=0,-1,IF(OR(COUNTIF(AC188:AI188,"▲")&gt;6,AND(AC187&lt;$N$8,$N$8&lt;AI187)),0.285,IF(AJ187+AJ188=0,0,AJ188/(AJ188+AJ187))))</f>
        <v>-1</v>
      </c>
      <c r="AL188" s="10" t="str">
        <f t="shared" ref="AL188" si="778">TEXT(AI187,"YYYY-MM")</f>
        <v>2028-04</v>
      </c>
      <c r="AM188" s="56" cm="1">
        <f t="array" ref="AM188">IF(AL188=AL187,0,SUMPRODUCT((AC187:AI187&gt;=$N$7)*(AC187:AI187 &lt;= $N$8)*(TEXT(AC187:AI187,"yyyy-mm")=AL188)*(AC188:AI188 = "●")))</f>
        <v>0</v>
      </c>
      <c r="AN188" s="56" cm="1">
        <f t="array" ref="AN188">IF(AL188=AL187,0,SUMPRODUCT((AC187:AI187&gt;=$N$7)*(AC187:AI187 &lt;= $N$8)*(TEXT(AC187:AI187,"yyyy-mm")=AL188)*(AC188:AI188 = "▲")))</f>
        <v>0</v>
      </c>
      <c r="AO188" s="56" cm="1">
        <f t="array" ref="AO188">IF(AL188=AL187,0,SUMPRODUCT((AC187:AI187&gt;=$N$7)*(AC187:AI187 &lt;= $N$8)*(TEXT(AC187:AI187,"yyyy-mm")=AL188)*(AC188:AI188 = "★")))</f>
        <v>0</v>
      </c>
      <c r="AP188" s="30"/>
      <c r="AQ188" s="30"/>
    </row>
    <row r="189" spans="9:43">
      <c r="K189" s="37"/>
      <c r="L189" s="94">
        <v>134</v>
      </c>
      <c r="M189" s="11">
        <f>S187+1</f>
        <v>46713</v>
      </c>
      <c r="N189" s="11">
        <f t="shared" ref="N189:S189" si="779">M189+1</f>
        <v>46714</v>
      </c>
      <c r="O189" s="11">
        <f t="shared" si="779"/>
        <v>46715</v>
      </c>
      <c r="P189" s="11">
        <f t="shared" si="779"/>
        <v>46716</v>
      </c>
      <c r="Q189" s="11">
        <f t="shared" si="779"/>
        <v>46717</v>
      </c>
      <c r="R189" s="12">
        <f t="shared" si="779"/>
        <v>46718</v>
      </c>
      <c r="S189" s="13">
        <f t="shared" si="779"/>
        <v>46719</v>
      </c>
      <c r="T189" s="30">
        <f t="shared" ref="T189" si="780">COUNTIF(M190:S190,"★")</f>
        <v>0</v>
      </c>
      <c r="U189" s="30"/>
      <c r="V189" s="10" t="str">
        <f t="shared" ref="V189" si="781">TEXT(M189,"YYYY-MM")</f>
        <v>2027-11</v>
      </c>
      <c r="W189" s="56" cm="1">
        <f t="array" ref="W189">SUMPRODUCT((M189:S189&gt;=$N$7)*(M189:S189 &lt;= $N$8)*(TEXT(M189:S189,"yyyy-mm")=V189)*(M190:S190 = "●"))</f>
        <v>0</v>
      </c>
      <c r="X189" s="56" cm="1">
        <f t="array" ref="X189">SUMPRODUCT((R189:S189&gt;=$N$7)*(R189:S189 &lt;= $N$8)*(TEXT(R189:S189,"yyyy-mm")=V189)*(R190:S190 = "▲"))</f>
        <v>0</v>
      </c>
      <c r="Y189" s="56" cm="1">
        <f t="array" ref="Y189">SUMPRODUCT((M189:S189&gt;=$N$7)*(M189:S189 &lt;= $N$8)*(TEXT(M189:S189,"yyyy-mm")=V189)*(M190:S190 = "★"))</f>
        <v>0</v>
      </c>
      <c r="Z189" s="30"/>
      <c r="AA189" s="37"/>
      <c r="AB189" s="94">
        <v>155</v>
      </c>
      <c r="AC189" s="11">
        <f>AI187+1</f>
        <v>46860</v>
      </c>
      <c r="AD189" s="11">
        <f t="shared" ref="AD189:AI189" si="782">AC189+1</f>
        <v>46861</v>
      </c>
      <c r="AE189" s="11">
        <f t="shared" si="782"/>
        <v>46862</v>
      </c>
      <c r="AF189" s="11">
        <f t="shared" si="782"/>
        <v>46863</v>
      </c>
      <c r="AG189" s="11">
        <f t="shared" si="782"/>
        <v>46864</v>
      </c>
      <c r="AH189" s="12">
        <f t="shared" si="782"/>
        <v>46865</v>
      </c>
      <c r="AI189" s="13">
        <f t="shared" si="782"/>
        <v>46866</v>
      </c>
      <c r="AJ189" s="30">
        <f t="shared" ref="AJ189" si="783">COUNTIF(AC190:AI190,"★")</f>
        <v>0</v>
      </c>
      <c r="AK189" s="30"/>
      <c r="AL189" s="10" t="str">
        <f t="shared" ref="AL189" si="784">TEXT(AC189,"YYYY-MM")</f>
        <v>2028-04</v>
      </c>
      <c r="AM189" s="56" cm="1">
        <f t="array" ref="AM189">SUMPRODUCT((AC189:AI189&gt;=$N$7)*(AC189:AI189 &lt;= $N$8)*(TEXT(AC189:AI189,"yyyy-mm")=AL189)*(AC190:AI190 = "●"))</f>
        <v>0</v>
      </c>
      <c r="AN189" s="56" cm="1">
        <f t="array" ref="AN189">SUMPRODUCT((AH189:AI189&gt;=$N$7)*(AH189:AI189 &lt;= $N$8)*(TEXT(AH189:AI189,"yyyy-mm")=AL189)*(AH190:AI190 = "▲"))</f>
        <v>0</v>
      </c>
      <c r="AO189" s="56" cm="1">
        <f t="array" ref="AO189">SUMPRODUCT((AC189:AI189&gt;=$N$7)*(AC189:AI189 &lt;= $N$8)*(TEXT(AC189:AI189,"yyyy-mm")=AL189)*(AC190:AI190 = "★"))</f>
        <v>0</v>
      </c>
    </row>
    <row r="190" spans="9:43" ht="20.25" thickBot="1">
      <c r="K190" s="37" t="str">
        <f t="shared" ref="K190:K200" si="785">IF(U190&gt;=0.285,"OK","NG")</f>
        <v>NG</v>
      </c>
      <c r="L190" s="95"/>
      <c r="M190" s="14"/>
      <c r="N190" s="14"/>
      <c r="O190" s="14"/>
      <c r="P190" s="14"/>
      <c r="Q190" s="14"/>
      <c r="R190" s="15"/>
      <c r="S190" s="16"/>
      <c r="T190" s="30">
        <f t="shared" ref="T190" si="786">COUNTIF(M190:S190,"●")</f>
        <v>0</v>
      </c>
      <c r="U190" s="64">
        <f t="shared" ref="U190:U200" si="787">IF(COUNTA(M190:S190)=0,-1,IF(OR(COUNTIF(M190:S190,"▲")&gt;6,AND(M189&lt;$N$8,$N$8&lt;S189)),0.285,IF(T189+T190=0,0,T190/(T190+T189))))</f>
        <v>-1</v>
      </c>
      <c r="V190" s="10" t="str">
        <f t="shared" ref="V190" si="788">TEXT(S189,"YYYY-MM")</f>
        <v>2027-11</v>
      </c>
      <c r="W190" s="56" cm="1">
        <f t="array" ref="W190">IF(V190=V189,0,SUMPRODUCT((M189:S189&gt;=$N$7)*(M189:S189 &lt;= $N$8)*(TEXT(M189:S189,"yyyy-mm")=V190)*(M190:S190 = "●")))</f>
        <v>0</v>
      </c>
      <c r="X190" s="56" cm="1">
        <f t="array" ref="X190">IF(V190=V189,0,SUMPRODUCT((M189:S189&gt;=$N$7)*(M189:S189 &lt;= $N$8)*(TEXT(M189:S189,"yyyy-mm")=V190)*(M190:S190 = "▲")))</f>
        <v>0</v>
      </c>
      <c r="Y190" s="56" cm="1">
        <f t="array" ref="Y190">IF(V190=V189,0,SUMPRODUCT((M189:S189&gt;=$N$7)*(M189:S189 &lt;= $N$8)*(TEXT(M189:S189,"yyyy-mm")=V190)*(M190:S190 = "★")))</f>
        <v>0</v>
      </c>
      <c r="Z190" s="30"/>
      <c r="AA190" s="37" t="str">
        <f t="shared" ref="AA190:AA200" si="789">IF(AK190&gt;=0.285,"OK","NG")</f>
        <v>NG</v>
      </c>
      <c r="AB190" s="95"/>
      <c r="AC190" s="14"/>
      <c r="AD190" s="14"/>
      <c r="AE190" s="14"/>
      <c r="AF190" s="14"/>
      <c r="AG190" s="14"/>
      <c r="AH190" s="15"/>
      <c r="AI190" s="16"/>
      <c r="AJ190" s="30">
        <f t="shared" ref="AJ190" si="790">COUNTIF(AC190:AI190,"●")</f>
        <v>0</v>
      </c>
      <c r="AK190" s="64">
        <f t="shared" ref="AK190:AK200" si="791">IF(COUNTA(AC190:AI190)=0,-1,IF(OR(COUNTIF(AC190:AI190,"▲")&gt;6,AND(AC189&lt;$N$8,$N$8&lt;AI189)),0.285,IF(AJ189+AJ190=0,0,AJ190/(AJ190+AJ189))))</f>
        <v>-1</v>
      </c>
      <c r="AL190" s="10" t="str">
        <f t="shared" ref="AL190" si="792">TEXT(AI189,"YYYY-MM")</f>
        <v>2028-04</v>
      </c>
      <c r="AM190" s="56" cm="1">
        <f t="array" ref="AM190">IF(AL190=AL189,0,SUMPRODUCT((AC189:AI189&gt;=$N$7)*(AC189:AI189 &lt;= $N$8)*(TEXT(AC189:AI189,"yyyy-mm")=AL190)*(AC190:AI190 = "●")))</f>
        <v>0</v>
      </c>
      <c r="AN190" s="56" cm="1">
        <f t="array" ref="AN190">IF(AL190=AL189,0,SUMPRODUCT((AC189:AI189&gt;=$N$7)*(AC189:AI189 &lt;= $N$8)*(TEXT(AC189:AI189,"yyyy-mm")=AL190)*(AC190:AI190 = "▲")))</f>
        <v>0</v>
      </c>
      <c r="AO190" s="56" cm="1">
        <f t="array" ref="AO190">IF(AL190=AL189,0,SUMPRODUCT((AC189:AI189&gt;=$N$7)*(AC189:AI189 &lt;= $N$8)*(TEXT(AC189:AI189,"yyyy-mm")=AL190)*(AC190:AI190 = "★")))</f>
        <v>0</v>
      </c>
    </row>
    <row r="191" spans="9:43">
      <c r="I191"/>
      <c r="K191" s="37"/>
      <c r="L191" s="94">
        <v>135</v>
      </c>
      <c r="M191" s="11">
        <f>S189+1</f>
        <v>46720</v>
      </c>
      <c r="N191" s="11">
        <f t="shared" ref="N191:S191" si="793">M191+1</f>
        <v>46721</v>
      </c>
      <c r="O191" s="11">
        <f t="shared" si="793"/>
        <v>46722</v>
      </c>
      <c r="P191" s="11">
        <f t="shared" si="793"/>
        <v>46723</v>
      </c>
      <c r="Q191" s="11">
        <f t="shared" si="793"/>
        <v>46724</v>
      </c>
      <c r="R191" s="12">
        <f t="shared" si="793"/>
        <v>46725</v>
      </c>
      <c r="S191" s="13">
        <f t="shared" si="793"/>
        <v>46726</v>
      </c>
      <c r="T191" s="30">
        <f t="shared" ref="T191" si="794">COUNTIF(M192:S192,"★")</f>
        <v>0</v>
      </c>
      <c r="U191" s="30"/>
      <c r="V191" s="10" t="str">
        <f t="shared" ref="V191" si="795">TEXT(M191,"YYYY-MM")</f>
        <v>2027-11</v>
      </c>
      <c r="W191" s="56" cm="1">
        <f t="array" ref="W191">SUMPRODUCT((M191:S191&gt;=$N$7)*(M191:S191 &lt;= $N$8)*(TEXT(M191:S191,"yyyy-mm")=V191)*(M192:S192 = "●"))</f>
        <v>0</v>
      </c>
      <c r="X191" s="56" cm="1">
        <f t="array" ref="X191">SUMPRODUCT((R191:S191&gt;=$N$7)*(R191:S191 &lt;= $N$8)*(TEXT(R191:S191,"yyyy-mm")=V191)*(R192:S192 = "▲"))</f>
        <v>0</v>
      </c>
      <c r="Y191" s="56" cm="1">
        <f t="array" ref="Y191">SUMPRODUCT((M191:S191&gt;=$N$7)*(M191:S191 &lt;= $N$8)*(TEXT(M191:S191,"yyyy-mm")=V191)*(M192:S192 = "★"))</f>
        <v>0</v>
      </c>
      <c r="Z191" s="30"/>
      <c r="AA191" s="37"/>
      <c r="AB191" s="94">
        <v>156</v>
      </c>
      <c r="AC191" s="11">
        <f>AI189+1</f>
        <v>46867</v>
      </c>
      <c r="AD191" s="11">
        <f t="shared" ref="AD191:AI191" si="796">AC191+1</f>
        <v>46868</v>
      </c>
      <c r="AE191" s="11">
        <f t="shared" si="796"/>
        <v>46869</v>
      </c>
      <c r="AF191" s="11">
        <f t="shared" si="796"/>
        <v>46870</v>
      </c>
      <c r="AG191" s="11">
        <f t="shared" si="796"/>
        <v>46871</v>
      </c>
      <c r="AH191" s="12">
        <f t="shared" si="796"/>
        <v>46872</v>
      </c>
      <c r="AI191" s="13">
        <f t="shared" si="796"/>
        <v>46873</v>
      </c>
      <c r="AJ191" s="30">
        <f t="shared" ref="AJ191" si="797">COUNTIF(AC192:AI192,"★")</f>
        <v>0</v>
      </c>
      <c r="AK191" s="30"/>
      <c r="AL191" s="10" t="str">
        <f t="shared" ref="AL191" si="798">TEXT(AC191,"YYYY-MM")</f>
        <v>2028-04</v>
      </c>
      <c r="AM191" s="56" cm="1">
        <f t="array" ref="AM191">SUMPRODUCT((AC191:AI191&gt;=$N$7)*(AC191:AI191 &lt;= $N$8)*(TEXT(AC191:AI191,"yyyy-mm")=AL191)*(AC192:AI192 = "●"))</f>
        <v>0</v>
      </c>
      <c r="AN191" s="56" cm="1">
        <f t="array" ref="AN191">SUMPRODUCT((AH191:AI191&gt;=$N$7)*(AH191:AI191 &lt;= $N$8)*(TEXT(AH191:AI191,"yyyy-mm")=AL191)*(AH192:AI192 = "▲"))</f>
        <v>0</v>
      </c>
      <c r="AO191" s="56" cm="1">
        <f t="array" ref="AO191">SUMPRODUCT((AC191:AI191&gt;=$N$7)*(AC191:AI191 &lt;= $N$8)*(TEXT(AC191:AI191,"yyyy-mm")=AL191)*(AC192:AI192 = "★"))</f>
        <v>0</v>
      </c>
    </row>
    <row r="192" spans="9:43" ht="20.25" thickBot="1">
      <c r="I192"/>
      <c r="K192" s="37" t="str">
        <f t="shared" ref="K192:K202" si="799">IF(U192&gt;=0.285,"OK","NG")</f>
        <v>NG</v>
      </c>
      <c r="L192" s="95"/>
      <c r="M192" s="14"/>
      <c r="N192" s="14"/>
      <c r="O192" s="14"/>
      <c r="P192" s="14"/>
      <c r="Q192" s="14"/>
      <c r="R192" s="15"/>
      <c r="S192" s="16"/>
      <c r="T192" s="30">
        <f t="shared" ref="T192" si="800">COUNTIF(M192:S192,"●")</f>
        <v>0</v>
      </c>
      <c r="U192" s="64">
        <f t="shared" ref="U192:U202" si="801">IF(COUNTA(M192:S192)=0,-1,IF(OR(COUNTIF(M192:S192,"▲")&gt;6,AND(M191&lt;$N$8,$N$8&lt;S191)),0.285,IF(T191+T192=0,0,T192/(T192+T191))))</f>
        <v>-1</v>
      </c>
      <c r="V192" s="10" t="str">
        <f t="shared" ref="V192" si="802">TEXT(S191,"YYYY-MM")</f>
        <v>2027-12</v>
      </c>
      <c r="W192" s="56" cm="1">
        <f t="array" ref="W192">IF(V192=V191,0,SUMPRODUCT((M191:S191&gt;=$N$7)*(M191:S191 &lt;= $N$8)*(TEXT(M191:S191,"yyyy-mm")=V192)*(M192:S192 = "●")))</f>
        <v>0</v>
      </c>
      <c r="X192" s="56" cm="1">
        <f t="array" ref="X192">IF(V192=V191,0,SUMPRODUCT((M191:S191&gt;=$N$7)*(M191:S191 &lt;= $N$8)*(TEXT(M191:S191,"yyyy-mm")=V192)*(M192:S192 = "▲")))</f>
        <v>0</v>
      </c>
      <c r="Y192" s="56" cm="1">
        <f t="array" ref="Y192">IF(V192=V191,0,SUMPRODUCT((M191:S191&gt;=$N$7)*(M191:S191 &lt;= $N$8)*(TEXT(M191:S191,"yyyy-mm")=V192)*(M192:S192 = "★")))</f>
        <v>0</v>
      </c>
      <c r="Z192" s="30"/>
      <c r="AA192" s="37" t="str">
        <f t="shared" ref="AA192:AA202" si="803">IF(AK192&gt;=0.285,"OK","NG")</f>
        <v>NG</v>
      </c>
      <c r="AB192" s="95"/>
      <c r="AC192" s="14"/>
      <c r="AD192" s="14"/>
      <c r="AE192" s="14"/>
      <c r="AF192" s="14"/>
      <c r="AG192" s="14"/>
      <c r="AH192" s="15"/>
      <c r="AI192" s="16"/>
      <c r="AJ192" s="30">
        <f t="shared" ref="AJ192" si="804">COUNTIF(AC192:AI192,"●")</f>
        <v>0</v>
      </c>
      <c r="AK192" s="64">
        <f t="shared" ref="AK192:AK202" si="805">IF(COUNTA(AC192:AI192)=0,-1,IF(OR(COUNTIF(AC192:AI192,"▲")&gt;6,AND(AC191&lt;$N$8,$N$8&lt;AI191)),0.285,IF(AJ191+AJ192=0,0,AJ192/(AJ192+AJ191))))</f>
        <v>-1</v>
      </c>
      <c r="AL192" s="10" t="str">
        <f t="shared" ref="AL192" si="806">TEXT(AI191,"YYYY-MM")</f>
        <v>2028-04</v>
      </c>
      <c r="AM192" s="56" cm="1">
        <f t="array" ref="AM192">IF(AL192=AL191,0,SUMPRODUCT((AC191:AI191&gt;=$N$7)*(AC191:AI191 &lt;= $N$8)*(TEXT(AC191:AI191,"yyyy-mm")=AL192)*(AC192:AI192 = "●")))</f>
        <v>0</v>
      </c>
      <c r="AN192" s="56" cm="1">
        <f t="array" ref="AN192">IF(AL192=AL191,0,SUMPRODUCT((AC191:AI191&gt;=$N$7)*(AC191:AI191 &lt;= $N$8)*(TEXT(AC191:AI191,"yyyy-mm")=AL192)*(AC192:AI192 = "▲")))</f>
        <v>0</v>
      </c>
      <c r="AO192" s="56" cm="1">
        <f t="array" ref="AO192">IF(AL192=AL191,0,SUMPRODUCT((AC191:AI191&gt;=$N$7)*(AC191:AI191 &lt;= $N$8)*(TEXT(AC191:AI191,"yyyy-mm")=AL192)*(AC192:AI192 = "★")))</f>
        <v>0</v>
      </c>
    </row>
    <row r="193" spans="9:44">
      <c r="I193"/>
      <c r="K193" s="37"/>
      <c r="L193" s="94">
        <v>136</v>
      </c>
      <c r="M193" s="11">
        <f>S191+1</f>
        <v>46727</v>
      </c>
      <c r="N193" s="11">
        <f t="shared" ref="N193:S193" si="807">M193+1</f>
        <v>46728</v>
      </c>
      <c r="O193" s="11">
        <f t="shared" si="807"/>
        <v>46729</v>
      </c>
      <c r="P193" s="11">
        <f t="shared" si="807"/>
        <v>46730</v>
      </c>
      <c r="Q193" s="11">
        <f t="shared" si="807"/>
        <v>46731</v>
      </c>
      <c r="R193" s="12">
        <f t="shared" si="807"/>
        <v>46732</v>
      </c>
      <c r="S193" s="13">
        <f t="shared" si="807"/>
        <v>46733</v>
      </c>
      <c r="T193" s="30">
        <f t="shared" ref="T193" si="808">COUNTIF(M194:S194,"★")</f>
        <v>0</v>
      </c>
      <c r="U193" s="30"/>
      <c r="V193" s="10" t="str">
        <f t="shared" ref="V193" si="809">TEXT(M193,"YYYY-MM")</f>
        <v>2027-12</v>
      </c>
      <c r="W193" s="56" cm="1">
        <f t="array" ref="W193">SUMPRODUCT((M193:S193&gt;=$N$7)*(M193:S193 &lt;= $N$8)*(TEXT(M193:S193,"yyyy-mm")=V193)*(M194:S194 = "●"))</f>
        <v>0</v>
      </c>
      <c r="X193" s="56" cm="1">
        <f t="array" ref="X193">SUMPRODUCT((R193:S193&gt;=$N$7)*(R193:S193 &lt;= $N$8)*(TEXT(R193:S193,"yyyy-mm")=V193)*(R194:S194 = "▲"))</f>
        <v>0</v>
      </c>
      <c r="Y193" s="56" cm="1">
        <f t="array" ref="Y193">SUMPRODUCT((M193:S193&gt;=$N$7)*(M193:S193 &lt;= $N$8)*(TEXT(M193:S193,"yyyy-mm")=V193)*(M194:S194 = "★"))</f>
        <v>0</v>
      </c>
      <c r="Z193" s="30"/>
      <c r="AA193" s="37"/>
      <c r="AB193" s="94">
        <v>157</v>
      </c>
      <c r="AC193" s="11">
        <f>AI191+1</f>
        <v>46874</v>
      </c>
      <c r="AD193" s="11">
        <f t="shared" ref="AD193:AI193" si="810">AC193+1</f>
        <v>46875</v>
      </c>
      <c r="AE193" s="11">
        <f t="shared" si="810"/>
        <v>46876</v>
      </c>
      <c r="AF193" s="11">
        <f t="shared" si="810"/>
        <v>46877</v>
      </c>
      <c r="AG193" s="11">
        <f t="shared" si="810"/>
        <v>46878</v>
      </c>
      <c r="AH193" s="12">
        <f t="shared" si="810"/>
        <v>46879</v>
      </c>
      <c r="AI193" s="13">
        <f t="shared" si="810"/>
        <v>46880</v>
      </c>
      <c r="AJ193" s="30">
        <f t="shared" ref="AJ193" si="811">COUNTIF(AC194:AI194,"★")</f>
        <v>0</v>
      </c>
      <c r="AK193" s="30"/>
      <c r="AL193" s="10" t="str">
        <f t="shared" ref="AL193" si="812">TEXT(AC193,"YYYY-MM")</f>
        <v>2028-05</v>
      </c>
      <c r="AM193" s="56" cm="1">
        <f t="array" ref="AM193">SUMPRODUCT((AC193:AI193&gt;=$N$7)*(AC193:AI193 &lt;= $N$8)*(TEXT(AC193:AI193,"yyyy-mm")=AL193)*(AC194:AI194 = "●"))</f>
        <v>0</v>
      </c>
      <c r="AN193" s="56" cm="1">
        <f t="array" ref="AN193">SUMPRODUCT((AH193:AI193&gt;=$N$7)*(AH193:AI193 &lt;= $N$8)*(TEXT(AH193:AI193,"yyyy-mm")=AL193)*(AH194:AI194 = "▲"))</f>
        <v>0</v>
      </c>
      <c r="AO193" s="56" cm="1">
        <f t="array" ref="AO193">SUMPRODUCT((AC193:AI193&gt;=$N$7)*(AC193:AI193 &lt;= $N$8)*(TEXT(AC193:AI193,"yyyy-mm")=AL193)*(AC194:AI194 = "★"))</f>
        <v>0</v>
      </c>
      <c r="AP193" s="31"/>
      <c r="AQ193" s="31"/>
      <c r="AR193" s="25"/>
    </row>
    <row r="194" spans="9:44" ht="20.25" thickBot="1">
      <c r="I194"/>
      <c r="K194" s="37" t="str">
        <f t="shared" ref="K194:K204" si="813">IF(U194&gt;=0.285,"OK","NG")</f>
        <v>NG</v>
      </c>
      <c r="L194" s="95"/>
      <c r="M194" s="14"/>
      <c r="N194" s="14"/>
      <c r="O194" s="14"/>
      <c r="P194" s="14"/>
      <c r="Q194" s="14"/>
      <c r="R194" s="15"/>
      <c r="S194" s="16"/>
      <c r="T194" s="30">
        <f t="shared" ref="T194" si="814">COUNTIF(M194:S194,"●")</f>
        <v>0</v>
      </c>
      <c r="U194" s="64">
        <f t="shared" ref="U194:U204" si="815">IF(COUNTA(M194:S194)=0,-1,IF(OR(COUNTIF(M194:S194,"▲")&gt;6,AND(M193&lt;$N$8,$N$8&lt;S193)),0.285,IF(T193+T194=0,0,T194/(T194+T193))))</f>
        <v>-1</v>
      </c>
      <c r="V194" s="10" t="str">
        <f t="shared" ref="V194" si="816">TEXT(S193,"YYYY-MM")</f>
        <v>2027-12</v>
      </c>
      <c r="W194" s="56" cm="1">
        <f t="array" ref="W194">IF(V194=V193,0,SUMPRODUCT((M193:S193&gt;=$N$7)*(M193:S193 &lt;= $N$8)*(TEXT(M193:S193,"yyyy-mm")=V194)*(M194:S194 = "●")))</f>
        <v>0</v>
      </c>
      <c r="X194" s="56" cm="1">
        <f t="array" ref="X194">IF(V194=V193,0,SUMPRODUCT((M193:S193&gt;=$N$7)*(M193:S193 &lt;= $N$8)*(TEXT(M193:S193,"yyyy-mm")=V194)*(M194:S194 = "▲")))</f>
        <v>0</v>
      </c>
      <c r="Y194" s="56" cm="1">
        <f t="array" ref="Y194">IF(V194=V193,0,SUMPRODUCT((M193:S193&gt;=$N$7)*(M193:S193 &lt;= $N$8)*(TEXT(M193:S193,"yyyy-mm")=V194)*(M194:S194 = "★")))</f>
        <v>0</v>
      </c>
      <c r="Z194" s="30"/>
      <c r="AA194" s="37" t="str">
        <f t="shared" ref="AA194:AA204" si="817">IF(AK194&gt;=0.285,"OK","NG")</f>
        <v>NG</v>
      </c>
      <c r="AB194" s="95"/>
      <c r="AC194" s="14"/>
      <c r="AD194" s="14"/>
      <c r="AE194" s="14"/>
      <c r="AF194" s="14"/>
      <c r="AG194" s="14"/>
      <c r="AH194" s="15"/>
      <c r="AI194" s="16"/>
      <c r="AJ194" s="30">
        <f t="shared" ref="AJ194" si="818">COUNTIF(AC194:AI194,"●")</f>
        <v>0</v>
      </c>
      <c r="AK194" s="64">
        <f t="shared" ref="AK194:AK204" si="819">IF(COUNTA(AC194:AI194)=0,-1,IF(OR(COUNTIF(AC194:AI194,"▲")&gt;6,AND(AC193&lt;$N$8,$N$8&lt;AI193)),0.285,IF(AJ193+AJ194=0,0,AJ194/(AJ194+AJ193))))</f>
        <v>-1</v>
      </c>
      <c r="AL194" s="10" t="str">
        <f t="shared" ref="AL194" si="820">TEXT(AI193,"YYYY-MM")</f>
        <v>2028-05</v>
      </c>
      <c r="AM194" s="56" cm="1">
        <f t="array" ref="AM194">IF(AL194=AL193,0,SUMPRODUCT((AC193:AI193&gt;=$N$7)*(AC193:AI193 &lt;= $N$8)*(TEXT(AC193:AI193,"yyyy-mm")=AL194)*(AC194:AI194 = "●")))</f>
        <v>0</v>
      </c>
      <c r="AN194" s="56" cm="1">
        <f t="array" ref="AN194">IF(AL194=AL193,0,SUMPRODUCT((AC193:AI193&gt;=$N$7)*(AC193:AI193 &lt;= $N$8)*(TEXT(AC193:AI193,"yyyy-mm")=AL194)*(AC194:AI194 = "▲")))</f>
        <v>0</v>
      </c>
      <c r="AO194" s="56" cm="1">
        <f t="array" ref="AO194">IF(AL194=AL193,0,SUMPRODUCT((AC193:AI193&gt;=$N$7)*(AC193:AI193 &lt;= $N$8)*(TEXT(AC193:AI193,"yyyy-mm")=AL194)*(AC194:AI194 = "★")))</f>
        <v>0</v>
      </c>
      <c r="AP194" s="31"/>
      <c r="AQ194" s="31"/>
      <c r="AR194" s="25"/>
    </row>
    <row r="195" spans="9:44">
      <c r="I195"/>
      <c r="K195" s="37"/>
      <c r="L195" s="94">
        <v>137</v>
      </c>
      <c r="M195" s="11">
        <f>S193+1</f>
        <v>46734</v>
      </c>
      <c r="N195" s="11">
        <f t="shared" ref="N195:S195" si="821">M195+1</f>
        <v>46735</v>
      </c>
      <c r="O195" s="11">
        <f t="shared" si="821"/>
        <v>46736</v>
      </c>
      <c r="P195" s="11">
        <f t="shared" si="821"/>
        <v>46737</v>
      </c>
      <c r="Q195" s="11">
        <f t="shared" si="821"/>
        <v>46738</v>
      </c>
      <c r="R195" s="12">
        <f t="shared" si="821"/>
        <v>46739</v>
      </c>
      <c r="S195" s="13">
        <f t="shared" si="821"/>
        <v>46740</v>
      </c>
      <c r="T195" s="30">
        <f t="shared" ref="T195" si="822">COUNTIF(M196:S196,"★")</f>
        <v>0</v>
      </c>
      <c r="U195" s="30"/>
      <c r="V195" s="10" t="str">
        <f t="shared" ref="V195" si="823">TEXT(M195,"YYYY-MM")</f>
        <v>2027-12</v>
      </c>
      <c r="W195" s="56" cm="1">
        <f t="array" ref="W195">SUMPRODUCT((M195:S195&gt;=$N$7)*(M195:S195 &lt;= $N$8)*(TEXT(M195:S195,"yyyy-mm")=V195)*(M196:S196 = "●"))</f>
        <v>0</v>
      </c>
      <c r="X195" s="56" cm="1">
        <f t="array" ref="X195">SUMPRODUCT((R195:S195&gt;=$N$7)*(R195:S195 &lt;= $N$8)*(TEXT(R195:S195,"yyyy-mm")=V195)*(R196:S196 = "▲"))</f>
        <v>0</v>
      </c>
      <c r="Y195" s="56" cm="1">
        <f t="array" ref="Y195">SUMPRODUCT((M195:S195&gt;=$N$7)*(M195:S195 &lt;= $N$8)*(TEXT(M195:S195,"yyyy-mm")=V195)*(M196:S196 = "★"))</f>
        <v>0</v>
      </c>
      <c r="Z195" s="30"/>
      <c r="AA195" s="37"/>
      <c r="AB195" s="94">
        <v>158</v>
      </c>
      <c r="AC195" s="11">
        <f>AI193+1</f>
        <v>46881</v>
      </c>
      <c r="AD195" s="11">
        <f t="shared" ref="AD195:AI195" si="824">AC195+1</f>
        <v>46882</v>
      </c>
      <c r="AE195" s="11">
        <f t="shared" si="824"/>
        <v>46883</v>
      </c>
      <c r="AF195" s="11">
        <f t="shared" si="824"/>
        <v>46884</v>
      </c>
      <c r="AG195" s="11">
        <f t="shared" si="824"/>
        <v>46885</v>
      </c>
      <c r="AH195" s="12">
        <f t="shared" si="824"/>
        <v>46886</v>
      </c>
      <c r="AI195" s="13">
        <f t="shared" si="824"/>
        <v>46887</v>
      </c>
      <c r="AJ195" s="30">
        <f t="shared" ref="AJ195" si="825">COUNTIF(AC196:AI196,"★")</f>
        <v>0</v>
      </c>
      <c r="AK195" s="30"/>
      <c r="AL195" s="10" t="str">
        <f t="shared" ref="AL195" si="826">TEXT(AC195,"YYYY-MM")</f>
        <v>2028-05</v>
      </c>
      <c r="AM195" s="56" cm="1">
        <f t="array" ref="AM195">SUMPRODUCT((AC195:AI195&gt;=$N$7)*(AC195:AI195 &lt;= $N$8)*(TEXT(AC195:AI195,"yyyy-mm")=AL195)*(AC196:AI196 = "●"))</f>
        <v>0</v>
      </c>
      <c r="AN195" s="56" cm="1">
        <f t="array" ref="AN195">SUMPRODUCT((AH195:AI195&gt;=$N$7)*(AH195:AI195 &lt;= $N$8)*(TEXT(AH195:AI195,"yyyy-mm")=AL195)*(AH196:AI196 = "▲"))</f>
        <v>0</v>
      </c>
      <c r="AO195" s="56" cm="1">
        <f t="array" ref="AO195">SUMPRODUCT((AC195:AI195&gt;=$N$7)*(AC195:AI195 &lt;= $N$8)*(TEXT(AC195:AI195,"yyyy-mm")=AL195)*(AC196:AI196 = "★"))</f>
        <v>0</v>
      </c>
      <c r="AP195" s="10"/>
      <c r="AQ195" s="10"/>
      <c r="AR195" s="25"/>
    </row>
    <row r="196" spans="9:44" ht="20.25" thickBot="1">
      <c r="I196"/>
      <c r="K196" s="37" t="str">
        <f t="shared" ref="K196:K206" si="827">IF(U196&gt;=0.285,"OK","NG")</f>
        <v>NG</v>
      </c>
      <c r="L196" s="95"/>
      <c r="M196" s="14"/>
      <c r="N196" s="14"/>
      <c r="O196" s="14"/>
      <c r="P196" s="14"/>
      <c r="Q196" s="14"/>
      <c r="R196" s="15"/>
      <c r="S196" s="16"/>
      <c r="T196" s="30">
        <f t="shared" ref="T196" si="828">COUNTIF(M196:S196,"●")</f>
        <v>0</v>
      </c>
      <c r="U196" s="64">
        <f t="shared" ref="U196:U206" si="829">IF(COUNTA(M196:S196)=0,-1,IF(OR(COUNTIF(M196:S196,"▲")&gt;6,AND(M195&lt;$N$8,$N$8&lt;S195)),0.285,IF(T195+T196=0,0,T196/(T196+T195))))</f>
        <v>-1</v>
      </c>
      <c r="V196" s="10" t="str">
        <f t="shared" ref="V196" si="830">TEXT(S195,"YYYY-MM")</f>
        <v>2027-12</v>
      </c>
      <c r="W196" s="56" cm="1">
        <f t="array" ref="W196">IF(V196=V195,0,SUMPRODUCT((M195:S195&gt;=$N$7)*(M195:S195 &lt;= $N$8)*(TEXT(M195:S195,"yyyy-mm")=V196)*(M196:S196 = "●")))</f>
        <v>0</v>
      </c>
      <c r="X196" s="56" cm="1">
        <f t="array" ref="X196">IF(V196=V195,0,SUMPRODUCT((M195:S195&gt;=$N$7)*(M195:S195 &lt;= $N$8)*(TEXT(M195:S195,"yyyy-mm")=V196)*(M196:S196 = "▲")))</f>
        <v>0</v>
      </c>
      <c r="Y196" s="56" cm="1">
        <f t="array" ref="Y196">IF(V196=V195,0,SUMPRODUCT((M195:S195&gt;=$N$7)*(M195:S195 &lt;= $N$8)*(TEXT(M195:S195,"yyyy-mm")=V196)*(M196:S196 = "★")))</f>
        <v>0</v>
      </c>
      <c r="Z196" s="30"/>
      <c r="AA196" s="37" t="str">
        <f t="shared" ref="AA196:AA206" si="831">IF(AK196&gt;=0.285,"OK","NG")</f>
        <v>NG</v>
      </c>
      <c r="AB196" s="95"/>
      <c r="AC196" s="14"/>
      <c r="AD196" s="14"/>
      <c r="AE196" s="14"/>
      <c r="AF196" s="14"/>
      <c r="AG196" s="14"/>
      <c r="AH196" s="15"/>
      <c r="AI196" s="16"/>
      <c r="AJ196" s="30">
        <f t="shared" ref="AJ196" si="832">COUNTIF(AC196:AI196,"●")</f>
        <v>0</v>
      </c>
      <c r="AK196" s="64">
        <f t="shared" ref="AK196:AK206" si="833">IF(COUNTA(AC196:AI196)=0,-1,IF(OR(COUNTIF(AC196:AI196,"▲")&gt;6,AND(AC195&lt;$N$8,$N$8&lt;AI195)),0.285,IF(AJ195+AJ196=0,0,AJ196/(AJ196+AJ195))))</f>
        <v>-1</v>
      </c>
      <c r="AL196" s="10" t="str">
        <f t="shared" ref="AL196" si="834">TEXT(AI195,"YYYY-MM")</f>
        <v>2028-05</v>
      </c>
      <c r="AM196" s="56" cm="1">
        <f t="array" ref="AM196">IF(AL196=AL195,0,SUMPRODUCT((AC195:AI195&gt;=$N$7)*(AC195:AI195 &lt;= $N$8)*(TEXT(AC195:AI195,"yyyy-mm")=AL196)*(AC196:AI196 = "●")))</f>
        <v>0</v>
      </c>
      <c r="AN196" s="56" cm="1">
        <f t="array" ref="AN196">IF(AL196=AL195,0,SUMPRODUCT((AC195:AI195&gt;=$N$7)*(AC195:AI195 &lt;= $N$8)*(TEXT(AC195:AI195,"yyyy-mm")=AL196)*(AC196:AI196 = "▲")))</f>
        <v>0</v>
      </c>
      <c r="AO196" s="56" cm="1">
        <f t="array" ref="AO196">IF(AL196=AL195,0,SUMPRODUCT((AC195:AI195&gt;=$N$7)*(AC195:AI195 &lt;= $N$8)*(TEXT(AC195:AI195,"yyyy-mm")=AL196)*(AC196:AI196 = "★")))</f>
        <v>0</v>
      </c>
      <c r="AP196" s="10"/>
      <c r="AQ196" s="10"/>
      <c r="AR196" s="25"/>
    </row>
    <row r="197" spans="9:44">
      <c r="I197"/>
      <c r="T197" s="29">
        <f>IF(COUNTIF(U155:U196,"&gt;=0.285")=COUNTIF(U155:U196,"&gt;=0"),1,0)</f>
        <v>1</v>
      </c>
      <c r="U197" s="65" t="str">
        <f>IFERROR(IF(T197=1,AVERAGEIF(U155:U196,"&gt;-1"),0),"未記入")</f>
        <v>未記入</v>
      </c>
      <c r="AJ197" s="29">
        <f>IF(COUNTIF(AK155:AK196,"&gt;=0.285")=COUNTIF(AK155:AK196,"&gt;=0"),1,0)</f>
        <v>1</v>
      </c>
      <c r="AK197" s="65" t="str">
        <f>IFERROR(IF(AJ197=1,AVERAGEIF(AK155:AK196,"&gt;-1"),0),"未記入")</f>
        <v>未記入</v>
      </c>
      <c r="AP197" s="10"/>
      <c r="AQ197" s="10"/>
      <c r="AR197" s="25"/>
    </row>
    <row r="198" spans="9:44">
      <c r="I198"/>
      <c r="AP198" s="10"/>
      <c r="AQ198" s="10"/>
      <c r="AR198" s="25"/>
    </row>
    <row r="199" spans="9:44">
      <c r="I199"/>
      <c r="J199"/>
      <c r="K199" s="38"/>
      <c r="L199"/>
      <c r="M199"/>
      <c r="N199"/>
      <c r="O199"/>
      <c r="P199"/>
      <c r="Q199"/>
      <c r="R199"/>
      <c r="S199"/>
      <c r="T199"/>
      <c r="U199"/>
      <c r="V199"/>
      <c r="W199" s="62"/>
      <c r="X199" s="62"/>
      <c r="Y199" s="62"/>
      <c r="Z199"/>
      <c r="AA199" s="38"/>
      <c r="AB199"/>
      <c r="AC199"/>
      <c r="AD199"/>
      <c r="AE199"/>
      <c r="AF199"/>
      <c r="AG199"/>
      <c r="AH199"/>
      <c r="AI199"/>
      <c r="AJ199"/>
      <c r="AK199"/>
      <c r="AL199"/>
      <c r="AP199" s="10"/>
      <c r="AQ199" s="10"/>
      <c r="AR199" s="25"/>
    </row>
    <row r="200" spans="9:44">
      <c r="I200"/>
      <c r="J200"/>
      <c r="K200" s="38"/>
      <c r="L200"/>
      <c r="M200"/>
      <c r="N200"/>
      <c r="O200"/>
      <c r="P200"/>
      <c r="Q200"/>
      <c r="R200"/>
      <c r="S200"/>
      <c r="T200"/>
      <c r="U200"/>
      <c r="V200"/>
      <c r="W200" s="62"/>
      <c r="X200" s="62"/>
      <c r="Y200" s="62"/>
      <c r="Z200"/>
      <c r="AA200" s="38"/>
      <c r="AB200"/>
      <c r="AC200"/>
      <c r="AD200"/>
      <c r="AE200"/>
      <c r="AF200"/>
      <c r="AG200"/>
      <c r="AH200"/>
      <c r="AI200"/>
      <c r="AJ200"/>
      <c r="AK200"/>
      <c r="AL200"/>
      <c r="AP200" s="10"/>
      <c r="AQ200" s="10"/>
      <c r="AR200" s="25"/>
    </row>
    <row r="201" spans="9:44">
      <c r="I201"/>
      <c r="J201"/>
      <c r="K201" s="38"/>
      <c r="L201"/>
      <c r="M201"/>
      <c r="N201"/>
      <c r="O201"/>
      <c r="P201"/>
      <c r="Q201"/>
      <c r="R201"/>
      <c r="S201"/>
      <c r="T201"/>
      <c r="U201"/>
      <c r="V201"/>
      <c r="W201" s="62"/>
      <c r="X201" s="62"/>
      <c r="Y201" s="62"/>
      <c r="Z201"/>
      <c r="AA201" s="38"/>
      <c r="AB201"/>
      <c r="AC201"/>
      <c r="AD201"/>
      <c r="AE201"/>
      <c r="AF201"/>
      <c r="AG201"/>
      <c r="AH201"/>
      <c r="AI201"/>
      <c r="AJ201"/>
      <c r="AK201"/>
      <c r="AL201"/>
      <c r="AM201" s="60"/>
      <c r="AN201" s="60"/>
      <c r="AO201" s="60"/>
      <c r="AP201" s="10"/>
      <c r="AQ201" s="10"/>
      <c r="AR201" s="25"/>
    </row>
    <row r="202" spans="9:44">
      <c r="I202"/>
      <c r="J202"/>
      <c r="K202" s="38"/>
      <c r="L202"/>
      <c r="M202"/>
      <c r="N202"/>
      <c r="O202"/>
      <c r="P202"/>
      <c r="Q202"/>
      <c r="R202"/>
      <c r="S202"/>
      <c r="T202"/>
      <c r="U202"/>
      <c r="V202"/>
      <c r="W202" s="62"/>
      <c r="X202" s="62"/>
      <c r="Y202" s="62"/>
      <c r="Z202"/>
      <c r="AA202" s="38"/>
      <c r="AB202"/>
      <c r="AC202"/>
      <c r="AD202"/>
      <c r="AE202"/>
      <c r="AF202"/>
      <c r="AG202"/>
      <c r="AH202"/>
      <c r="AI202"/>
      <c r="AJ202"/>
      <c r="AK202"/>
      <c r="AL202"/>
      <c r="AM202" s="61"/>
      <c r="AN202" s="60"/>
      <c r="AO202" s="60"/>
      <c r="AP202" s="10"/>
      <c r="AQ202" s="10"/>
      <c r="AR202" s="25"/>
    </row>
    <row r="203" spans="9:44">
      <c r="I203"/>
      <c r="J203"/>
      <c r="K203" s="38"/>
      <c r="L203"/>
      <c r="M203"/>
      <c r="N203"/>
      <c r="O203"/>
      <c r="P203"/>
      <c r="Q203"/>
      <c r="R203"/>
      <c r="S203"/>
      <c r="T203"/>
      <c r="U203"/>
      <c r="V203"/>
      <c r="W203" s="62"/>
      <c r="X203" s="62"/>
      <c r="Y203" s="62"/>
      <c r="Z203"/>
      <c r="AA203" s="38"/>
      <c r="AB203"/>
      <c r="AC203"/>
      <c r="AD203"/>
      <c r="AE203"/>
      <c r="AF203"/>
      <c r="AG203"/>
      <c r="AH203"/>
      <c r="AI203"/>
      <c r="AJ203"/>
      <c r="AK203"/>
      <c r="AL203"/>
      <c r="AM203" s="61"/>
      <c r="AN203" s="61"/>
      <c r="AO203" s="61"/>
      <c r="AP203" s="10"/>
      <c r="AQ203" s="10"/>
      <c r="AR203" s="25"/>
    </row>
    <row r="204" spans="9:44">
      <c r="I204"/>
      <c r="J204"/>
      <c r="K204" s="38"/>
      <c r="L204"/>
      <c r="M204"/>
      <c r="N204"/>
      <c r="O204"/>
      <c r="P204"/>
      <c r="Q204"/>
      <c r="R204"/>
      <c r="S204"/>
      <c r="T204"/>
      <c r="U204"/>
      <c r="V204"/>
      <c r="W204" s="62"/>
      <c r="X204" s="62"/>
      <c r="Y204" s="62"/>
      <c r="Z204"/>
      <c r="AA204" s="38"/>
      <c r="AB204"/>
      <c r="AC204"/>
      <c r="AD204"/>
      <c r="AE204"/>
      <c r="AF204"/>
      <c r="AG204"/>
      <c r="AH204"/>
      <c r="AI204"/>
      <c r="AJ204"/>
      <c r="AK204"/>
      <c r="AL204"/>
      <c r="AM204" s="61"/>
      <c r="AN204" s="61"/>
      <c r="AO204" s="61"/>
      <c r="AP204" s="10"/>
      <c r="AQ204" s="10"/>
      <c r="AR204" s="25"/>
    </row>
    <row r="205" spans="9:44">
      <c r="I205"/>
      <c r="J205"/>
      <c r="K205" s="38"/>
      <c r="L205"/>
      <c r="M205"/>
      <c r="N205"/>
      <c r="O205"/>
      <c r="P205"/>
      <c r="Q205"/>
      <c r="R205"/>
      <c r="S205"/>
      <c r="T205"/>
      <c r="U205"/>
      <c r="V205"/>
      <c r="W205" s="62"/>
      <c r="X205" s="62"/>
      <c r="Y205" s="62"/>
      <c r="Z205"/>
      <c r="AA205" s="38"/>
      <c r="AB205"/>
      <c r="AC205"/>
      <c r="AD205"/>
      <c r="AE205"/>
      <c r="AF205"/>
      <c r="AG205"/>
      <c r="AH205"/>
      <c r="AI205"/>
      <c r="AJ205"/>
      <c r="AK205"/>
      <c r="AL205"/>
      <c r="AM205" s="61"/>
      <c r="AN205" s="61"/>
      <c r="AO205" s="61"/>
      <c r="AP205" s="10"/>
      <c r="AQ205" s="10"/>
      <c r="AR205" s="25"/>
    </row>
    <row r="206" spans="9:44">
      <c r="I206"/>
      <c r="J206"/>
      <c r="K206" s="38"/>
      <c r="L206"/>
      <c r="M206"/>
      <c r="N206"/>
      <c r="O206"/>
      <c r="P206"/>
      <c r="Q206"/>
      <c r="R206"/>
      <c r="S206"/>
      <c r="T206"/>
      <c r="U206"/>
      <c r="V206"/>
      <c r="W206" s="62"/>
      <c r="X206" s="62"/>
      <c r="Y206" s="62"/>
      <c r="Z206"/>
      <c r="AA206" s="38"/>
      <c r="AB206"/>
      <c r="AC206"/>
      <c r="AD206"/>
      <c r="AE206"/>
      <c r="AF206"/>
      <c r="AG206"/>
      <c r="AH206"/>
      <c r="AI206"/>
      <c r="AJ206"/>
      <c r="AK206"/>
      <c r="AL206"/>
      <c r="AM206" s="61"/>
      <c r="AN206" s="61"/>
      <c r="AO206" s="61"/>
      <c r="AP206" s="10"/>
      <c r="AQ206" s="10"/>
      <c r="AR206" s="25"/>
    </row>
    <row r="207" spans="9:44">
      <c r="I207"/>
      <c r="J207"/>
      <c r="K207" s="38"/>
      <c r="L207"/>
      <c r="M207"/>
      <c r="N207"/>
      <c r="O207"/>
      <c r="P207"/>
      <c r="Q207"/>
      <c r="R207"/>
      <c r="S207"/>
      <c r="T207"/>
      <c r="U207"/>
      <c r="V207"/>
      <c r="W207" s="62"/>
      <c r="X207" s="62"/>
      <c r="Y207" s="62"/>
      <c r="Z207"/>
      <c r="AA207" s="38"/>
      <c r="AB207"/>
      <c r="AC207"/>
      <c r="AD207"/>
      <c r="AE207"/>
      <c r="AF207"/>
      <c r="AG207"/>
      <c r="AH207"/>
      <c r="AI207"/>
      <c r="AJ207"/>
      <c r="AK207"/>
      <c r="AL207"/>
      <c r="AM207" s="61"/>
      <c r="AN207" s="61"/>
      <c r="AO207" s="61"/>
      <c r="AP207" s="10"/>
      <c r="AQ207" s="10"/>
      <c r="AR207" s="25"/>
    </row>
    <row r="208" spans="9:44">
      <c r="I208"/>
      <c r="J208"/>
      <c r="K208" s="38"/>
      <c r="L208"/>
      <c r="M208"/>
      <c r="N208"/>
      <c r="O208"/>
      <c r="P208"/>
      <c r="Q208"/>
      <c r="R208"/>
      <c r="S208"/>
      <c r="T208"/>
      <c r="U208"/>
      <c r="V208"/>
      <c r="W208" s="62"/>
      <c r="X208" s="62"/>
      <c r="Y208" s="62"/>
      <c r="Z208"/>
      <c r="AA208" s="38"/>
      <c r="AB208"/>
      <c r="AC208"/>
      <c r="AD208"/>
      <c r="AE208"/>
      <c r="AF208"/>
      <c r="AG208"/>
      <c r="AH208"/>
      <c r="AI208"/>
      <c r="AJ208"/>
      <c r="AK208"/>
      <c r="AL208"/>
      <c r="AM208" s="61"/>
      <c r="AN208" s="61"/>
      <c r="AO208" s="61"/>
      <c r="AP208" s="10"/>
      <c r="AQ208" s="10"/>
      <c r="AR208" s="25"/>
    </row>
    <row r="209" spans="9:44">
      <c r="I209"/>
      <c r="J209"/>
      <c r="K209" s="38"/>
      <c r="L209"/>
      <c r="M209"/>
      <c r="N209"/>
      <c r="O209"/>
      <c r="P209"/>
      <c r="Q209"/>
      <c r="R209"/>
      <c r="S209"/>
      <c r="T209"/>
      <c r="U209"/>
      <c r="V209"/>
      <c r="W209" s="62"/>
      <c r="X209" s="62"/>
      <c r="Y209" s="62"/>
      <c r="Z209"/>
      <c r="AA209" s="38"/>
      <c r="AB209"/>
      <c r="AC209"/>
      <c r="AD209"/>
      <c r="AE209"/>
      <c r="AF209"/>
      <c r="AG209"/>
      <c r="AH209"/>
      <c r="AI209"/>
      <c r="AJ209"/>
      <c r="AK209"/>
      <c r="AL209"/>
      <c r="AM209" s="61"/>
      <c r="AN209" s="61"/>
      <c r="AO209" s="61"/>
      <c r="AP209" s="10"/>
      <c r="AQ209" s="10"/>
      <c r="AR209" s="25"/>
    </row>
    <row r="210" spans="9:44">
      <c r="I210"/>
      <c r="J210"/>
      <c r="K210" s="38"/>
      <c r="L210"/>
      <c r="M210"/>
      <c r="N210"/>
      <c r="O210"/>
      <c r="P210"/>
      <c r="Q210"/>
      <c r="R210"/>
      <c r="S210"/>
      <c r="T210"/>
      <c r="U210"/>
      <c r="V210"/>
      <c r="W210" s="62"/>
      <c r="X210" s="62"/>
      <c r="Y210" s="62"/>
      <c r="Z210"/>
      <c r="AA210" s="38"/>
      <c r="AB210"/>
      <c r="AC210"/>
      <c r="AD210"/>
      <c r="AE210"/>
      <c r="AF210"/>
      <c r="AG210"/>
      <c r="AH210"/>
      <c r="AI210"/>
      <c r="AJ210"/>
      <c r="AK210"/>
      <c r="AL210"/>
      <c r="AM210" s="61"/>
      <c r="AN210" s="61"/>
      <c r="AO210" s="61"/>
      <c r="AP210" s="10"/>
      <c r="AQ210" s="10"/>
      <c r="AR210" s="25"/>
    </row>
    <row r="211" spans="9:44">
      <c r="I211"/>
      <c r="J211"/>
      <c r="K211" s="38"/>
      <c r="L211"/>
      <c r="M211"/>
      <c r="N211"/>
      <c r="O211"/>
      <c r="P211"/>
      <c r="Q211"/>
      <c r="R211"/>
      <c r="S211"/>
      <c r="T211"/>
      <c r="U211"/>
      <c r="V211"/>
      <c r="W211" s="62"/>
      <c r="X211" s="62"/>
      <c r="Y211" s="62"/>
      <c r="Z211"/>
      <c r="AA211" s="38"/>
      <c r="AB211"/>
      <c r="AC211"/>
      <c r="AD211"/>
      <c r="AE211"/>
      <c r="AF211"/>
      <c r="AG211"/>
      <c r="AH211"/>
      <c r="AI211"/>
      <c r="AJ211"/>
      <c r="AK211"/>
      <c r="AL211"/>
      <c r="AM211" s="61"/>
      <c r="AN211" s="61"/>
      <c r="AO211" s="61"/>
      <c r="AP211" s="10"/>
      <c r="AQ211" s="10"/>
      <c r="AR211" s="25"/>
    </row>
    <row r="212" spans="9:44">
      <c r="I212"/>
      <c r="J212"/>
      <c r="K212" s="38"/>
      <c r="L212"/>
      <c r="M212"/>
      <c r="N212"/>
      <c r="O212"/>
      <c r="P212"/>
      <c r="Q212"/>
      <c r="R212"/>
      <c r="S212"/>
      <c r="T212"/>
      <c r="U212"/>
      <c r="V212"/>
      <c r="W212" s="62"/>
      <c r="X212" s="62"/>
      <c r="Y212" s="62"/>
      <c r="Z212"/>
      <c r="AA212" s="38"/>
      <c r="AB212"/>
      <c r="AC212"/>
      <c r="AD212"/>
      <c r="AE212"/>
      <c r="AF212"/>
      <c r="AG212"/>
      <c r="AH212"/>
      <c r="AI212"/>
      <c r="AJ212"/>
      <c r="AK212"/>
      <c r="AL212"/>
      <c r="AM212" s="61"/>
      <c r="AN212" s="61"/>
      <c r="AO212" s="61"/>
      <c r="AP212" s="10"/>
      <c r="AQ212" s="10"/>
      <c r="AR212" s="25"/>
    </row>
    <row r="213" spans="9:44">
      <c r="I213"/>
      <c r="J213"/>
      <c r="K213" s="38"/>
      <c r="L213"/>
      <c r="M213"/>
      <c r="N213"/>
      <c r="O213"/>
      <c r="P213"/>
      <c r="Q213"/>
      <c r="R213"/>
      <c r="S213"/>
      <c r="T213"/>
      <c r="U213"/>
      <c r="V213"/>
      <c r="W213" s="62"/>
      <c r="X213" s="62"/>
      <c r="Y213" s="62"/>
      <c r="Z213"/>
      <c r="AA213" s="38"/>
      <c r="AB213"/>
      <c r="AC213"/>
      <c r="AD213"/>
      <c r="AE213"/>
      <c r="AF213"/>
      <c r="AG213"/>
      <c r="AH213"/>
      <c r="AI213"/>
      <c r="AJ213"/>
      <c r="AK213"/>
      <c r="AL213"/>
      <c r="AM213" s="61"/>
      <c r="AN213" s="61"/>
      <c r="AO213" s="61"/>
      <c r="AP213" s="10"/>
      <c r="AQ213" s="10"/>
      <c r="AR213" s="25"/>
    </row>
    <row r="214" spans="9:44">
      <c r="I214"/>
      <c r="J214"/>
      <c r="K214" s="38"/>
      <c r="L214"/>
      <c r="M214"/>
      <c r="N214"/>
      <c r="O214"/>
      <c r="P214"/>
      <c r="Q214"/>
      <c r="R214"/>
      <c r="S214"/>
      <c r="T214"/>
      <c r="U214"/>
      <c r="V214"/>
      <c r="W214" s="62"/>
      <c r="X214" s="62"/>
      <c r="Y214" s="62"/>
      <c r="Z214"/>
      <c r="AA214" s="38"/>
      <c r="AB214"/>
      <c r="AC214"/>
      <c r="AD214"/>
      <c r="AE214"/>
      <c r="AF214"/>
      <c r="AG214"/>
      <c r="AH214"/>
      <c r="AI214"/>
      <c r="AJ214"/>
      <c r="AK214"/>
      <c r="AL214"/>
      <c r="AM214" s="61"/>
      <c r="AN214" s="61"/>
      <c r="AO214" s="61"/>
      <c r="AP214" s="10"/>
      <c r="AQ214" s="10"/>
      <c r="AR214" s="25"/>
    </row>
    <row r="215" spans="9:44">
      <c r="I215"/>
      <c r="J215"/>
      <c r="K215" s="38"/>
      <c r="L215"/>
      <c r="M215"/>
      <c r="N215"/>
      <c r="O215"/>
      <c r="P215"/>
      <c r="Q215"/>
      <c r="R215"/>
      <c r="S215"/>
      <c r="T215"/>
      <c r="U215"/>
      <c r="V215"/>
      <c r="W215" s="62"/>
      <c r="X215" s="62"/>
      <c r="Y215" s="62"/>
      <c r="Z215"/>
      <c r="AA215" s="38"/>
      <c r="AB215"/>
      <c r="AC215"/>
      <c r="AD215"/>
      <c r="AE215"/>
      <c r="AF215"/>
      <c r="AG215"/>
      <c r="AH215"/>
      <c r="AI215"/>
      <c r="AJ215"/>
      <c r="AK215"/>
      <c r="AL215"/>
      <c r="AM215" s="61"/>
      <c r="AN215" s="61"/>
      <c r="AO215" s="61"/>
      <c r="AP215" s="10"/>
      <c r="AQ215" s="10"/>
      <c r="AR215" s="25"/>
    </row>
    <row r="216" spans="9:44">
      <c r="I216"/>
      <c r="J216"/>
      <c r="K216" s="38"/>
      <c r="L216"/>
      <c r="M216"/>
      <c r="N216"/>
      <c r="O216"/>
      <c r="P216"/>
      <c r="Q216"/>
      <c r="R216"/>
      <c r="S216"/>
      <c r="T216"/>
      <c r="U216"/>
      <c r="V216"/>
      <c r="W216" s="62"/>
      <c r="X216" s="62"/>
      <c r="Y216" s="62"/>
      <c r="Z216"/>
      <c r="AA216" s="38"/>
      <c r="AB216"/>
      <c r="AC216"/>
      <c r="AD216"/>
      <c r="AE216"/>
      <c r="AF216"/>
      <c r="AG216"/>
      <c r="AH216"/>
      <c r="AI216"/>
      <c r="AJ216"/>
      <c r="AK216"/>
      <c r="AL216"/>
      <c r="AM216" s="61"/>
      <c r="AN216" s="61"/>
      <c r="AO216" s="61"/>
      <c r="AP216" s="10"/>
      <c r="AQ216" s="10"/>
      <c r="AR216" s="25"/>
    </row>
    <row r="217" spans="9:44">
      <c r="I217"/>
      <c r="J217"/>
      <c r="K217" s="38"/>
      <c r="L217"/>
      <c r="M217"/>
      <c r="N217"/>
      <c r="O217"/>
      <c r="P217"/>
      <c r="Q217"/>
      <c r="R217"/>
      <c r="S217"/>
      <c r="T217"/>
      <c r="U217"/>
      <c r="V217"/>
      <c r="W217" s="62"/>
      <c r="X217" s="62"/>
      <c r="Y217" s="62"/>
      <c r="Z217"/>
      <c r="AA217" s="38"/>
      <c r="AB217"/>
      <c r="AC217"/>
      <c r="AD217"/>
      <c r="AE217"/>
      <c r="AF217"/>
      <c r="AG217"/>
      <c r="AH217"/>
      <c r="AI217"/>
      <c r="AJ217"/>
      <c r="AK217"/>
      <c r="AL217"/>
      <c r="AM217" s="61"/>
      <c r="AN217" s="61"/>
      <c r="AO217" s="61"/>
      <c r="AP217" s="10"/>
      <c r="AQ217" s="10"/>
      <c r="AR217" s="25"/>
    </row>
    <row r="218" spans="9:44">
      <c r="I218"/>
      <c r="J218"/>
      <c r="K218" s="38"/>
      <c r="L218"/>
      <c r="M218"/>
      <c r="N218"/>
      <c r="O218"/>
      <c r="P218"/>
      <c r="Q218"/>
      <c r="R218"/>
      <c r="S218"/>
      <c r="T218"/>
      <c r="U218"/>
      <c r="V218"/>
      <c r="W218" s="62"/>
      <c r="X218" s="62"/>
      <c r="Y218" s="62"/>
      <c r="Z218"/>
      <c r="AA218" s="38"/>
      <c r="AB218"/>
      <c r="AC218"/>
      <c r="AD218"/>
      <c r="AE218"/>
      <c r="AF218"/>
      <c r="AG218"/>
      <c r="AH218"/>
      <c r="AI218"/>
      <c r="AJ218"/>
      <c r="AK218"/>
      <c r="AL218"/>
      <c r="AM218" s="61"/>
      <c r="AN218" s="61"/>
      <c r="AO218" s="61"/>
      <c r="AP218" s="10"/>
      <c r="AQ218" s="10"/>
      <c r="AR218" s="25"/>
    </row>
    <row r="219" spans="9:44">
      <c r="I219"/>
      <c r="J219"/>
      <c r="K219" s="38"/>
      <c r="L219"/>
      <c r="M219"/>
      <c r="N219"/>
      <c r="O219"/>
      <c r="P219"/>
      <c r="Q219"/>
      <c r="R219"/>
      <c r="S219"/>
      <c r="T219"/>
      <c r="U219"/>
      <c r="V219"/>
      <c r="W219" s="62"/>
      <c r="X219" s="62"/>
      <c r="Y219" s="62"/>
      <c r="Z219"/>
      <c r="AA219" s="38"/>
      <c r="AB219"/>
      <c r="AC219"/>
      <c r="AD219"/>
      <c r="AE219"/>
      <c r="AF219"/>
      <c r="AG219"/>
      <c r="AH219"/>
      <c r="AI219"/>
      <c r="AJ219"/>
      <c r="AK219"/>
      <c r="AL219"/>
      <c r="AM219" s="61"/>
      <c r="AN219" s="61"/>
      <c r="AO219" s="61"/>
      <c r="AP219" s="10"/>
      <c r="AQ219" s="10"/>
      <c r="AR219" s="25"/>
    </row>
    <row r="220" spans="9:44">
      <c r="I220"/>
      <c r="J220"/>
      <c r="K220" s="38"/>
      <c r="L220"/>
      <c r="M220"/>
      <c r="N220"/>
      <c r="O220"/>
      <c r="P220"/>
      <c r="Q220"/>
      <c r="R220"/>
      <c r="S220"/>
      <c r="T220"/>
      <c r="U220"/>
      <c r="V220"/>
      <c r="W220" s="62"/>
      <c r="X220" s="62"/>
      <c r="Y220" s="62"/>
      <c r="Z220"/>
      <c r="AA220" s="38"/>
      <c r="AB220"/>
      <c r="AC220"/>
      <c r="AD220"/>
      <c r="AE220"/>
      <c r="AF220"/>
      <c r="AG220"/>
      <c r="AH220"/>
      <c r="AI220"/>
      <c r="AJ220"/>
      <c r="AK220"/>
      <c r="AL220"/>
      <c r="AM220" s="61"/>
      <c r="AN220" s="61"/>
      <c r="AO220" s="61"/>
      <c r="AP220" s="10"/>
      <c r="AQ220" s="10"/>
      <c r="AR220" s="25"/>
    </row>
    <row r="221" spans="9:44">
      <c r="I221"/>
      <c r="J221"/>
      <c r="K221" s="38"/>
      <c r="L221"/>
      <c r="M221"/>
      <c r="N221"/>
      <c r="O221"/>
      <c r="P221"/>
      <c r="Q221"/>
      <c r="R221"/>
      <c r="S221"/>
      <c r="T221"/>
      <c r="U221"/>
      <c r="V221"/>
      <c r="W221" s="62"/>
      <c r="X221" s="62"/>
      <c r="Y221" s="62"/>
      <c r="Z221"/>
      <c r="AA221" s="38"/>
      <c r="AB221"/>
      <c r="AC221"/>
      <c r="AD221"/>
      <c r="AE221"/>
      <c r="AF221"/>
      <c r="AG221"/>
      <c r="AH221"/>
      <c r="AI221"/>
      <c r="AJ221"/>
      <c r="AK221"/>
      <c r="AL221"/>
      <c r="AM221" s="61"/>
      <c r="AN221" s="61"/>
      <c r="AO221" s="61"/>
      <c r="AP221" s="10"/>
      <c r="AQ221" s="10"/>
      <c r="AR221" s="25"/>
    </row>
    <row r="222" spans="9:44">
      <c r="I222"/>
      <c r="J222"/>
      <c r="K222" s="38"/>
      <c r="L222"/>
      <c r="M222"/>
      <c r="N222"/>
      <c r="O222"/>
      <c r="P222"/>
      <c r="Q222"/>
      <c r="R222"/>
      <c r="S222"/>
      <c r="T222"/>
      <c r="U222"/>
      <c r="V222"/>
      <c r="W222" s="62"/>
      <c r="X222" s="62"/>
      <c r="Y222" s="62"/>
      <c r="Z222"/>
      <c r="AA222" s="38"/>
      <c r="AB222"/>
      <c r="AC222"/>
      <c r="AD222"/>
      <c r="AE222"/>
      <c r="AF222"/>
      <c r="AG222"/>
      <c r="AH222"/>
      <c r="AI222"/>
      <c r="AJ222"/>
      <c r="AK222"/>
      <c r="AL222"/>
      <c r="AM222" s="61"/>
      <c r="AN222" s="61"/>
      <c r="AO222" s="61"/>
      <c r="AP222" s="10"/>
      <c r="AQ222" s="10"/>
      <c r="AR222" s="25"/>
    </row>
    <row r="223" spans="9:44">
      <c r="I223"/>
      <c r="J223"/>
      <c r="K223" s="38"/>
      <c r="L223"/>
      <c r="M223"/>
      <c r="N223"/>
      <c r="O223"/>
      <c r="P223"/>
      <c r="Q223"/>
      <c r="R223"/>
      <c r="S223"/>
      <c r="T223"/>
      <c r="U223"/>
      <c r="V223"/>
      <c r="W223" s="62"/>
      <c r="X223" s="62"/>
      <c r="Y223" s="62"/>
      <c r="Z223"/>
      <c r="AA223" s="38"/>
      <c r="AB223"/>
      <c r="AC223"/>
      <c r="AD223"/>
      <c r="AE223"/>
      <c r="AF223"/>
      <c r="AG223"/>
      <c r="AH223"/>
      <c r="AI223"/>
      <c r="AJ223"/>
      <c r="AK223"/>
      <c r="AL223"/>
      <c r="AM223" s="61"/>
      <c r="AN223" s="61"/>
      <c r="AO223" s="61"/>
      <c r="AP223" s="10"/>
      <c r="AQ223" s="10"/>
      <c r="AR223" s="25"/>
    </row>
    <row r="224" spans="9:44">
      <c r="I224"/>
      <c r="J224"/>
      <c r="K224" s="38"/>
      <c r="L224"/>
      <c r="M224"/>
      <c r="N224"/>
      <c r="O224"/>
      <c r="P224"/>
      <c r="Q224"/>
      <c r="R224"/>
      <c r="S224"/>
      <c r="T224"/>
      <c r="U224"/>
      <c r="V224"/>
      <c r="W224" s="62"/>
      <c r="X224" s="62"/>
      <c r="Y224" s="62"/>
      <c r="Z224"/>
      <c r="AA224" s="38"/>
      <c r="AB224"/>
      <c r="AC224"/>
      <c r="AD224"/>
      <c r="AE224"/>
      <c r="AF224"/>
      <c r="AG224"/>
      <c r="AH224"/>
      <c r="AI224"/>
      <c r="AJ224"/>
      <c r="AK224"/>
      <c r="AL224"/>
      <c r="AM224" s="61"/>
      <c r="AN224" s="61"/>
      <c r="AO224" s="61"/>
      <c r="AP224" s="10"/>
      <c r="AQ224" s="10"/>
      <c r="AR224" s="25"/>
    </row>
    <row r="225" spans="9:44">
      <c r="I225"/>
      <c r="J225"/>
      <c r="K225" s="38"/>
      <c r="L225"/>
      <c r="M225"/>
      <c r="N225"/>
      <c r="O225"/>
      <c r="P225"/>
      <c r="Q225"/>
      <c r="R225"/>
      <c r="S225"/>
      <c r="T225"/>
      <c r="U225"/>
      <c r="V225"/>
      <c r="W225" s="62"/>
      <c r="X225" s="62"/>
      <c r="Y225" s="62"/>
      <c r="Z225"/>
      <c r="AA225" s="38"/>
      <c r="AB225"/>
      <c r="AC225"/>
      <c r="AD225"/>
      <c r="AE225"/>
      <c r="AF225"/>
      <c r="AG225"/>
      <c r="AH225"/>
      <c r="AI225"/>
      <c r="AJ225"/>
      <c r="AK225"/>
      <c r="AL225"/>
      <c r="AM225" s="61"/>
      <c r="AN225" s="61"/>
      <c r="AO225" s="61"/>
      <c r="AP225" s="10"/>
      <c r="AQ225" s="10"/>
      <c r="AR225" s="25"/>
    </row>
    <row r="226" spans="9:44">
      <c r="I226"/>
      <c r="J226"/>
      <c r="K226" s="38"/>
      <c r="L226"/>
      <c r="M226"/>
      <c r="N226"/>
      <c r="O226"/>
      <c r="P226"/>
      <c r="Q226"/>
      <c r="R226"/>
      <c r="S226"/>
      <c r="T226"/>
      <c r="U226"/>
      <c r="V226"/>
      <c r="W226" s="62"/>
      <c r="X226" s="62"/>
      <c r="Y226" s="62"/>
      <c r="Z226"/>
      <c r="AA226" s="38"/>
      <c r="AB226"/>
      <c r="AC226"/>
      <c r="AD226"/>
      <c r="AE226"/>
      <c r="AF226"/>
      <c r="AG226"/>
      <c r="AH226"/>
      <c r="AI226"/>
      <c r="AJ226"/>
      <c r="AK226"/>
      <c r="AL226"/>
      <c r="AM226" s="61"/>
      <c r="AN226" s="61"/>
      <c r="AO226" s="61"/>
      <c r="AP226" s="10"/>
      <c r="AQ226" s="10"/>
      <c r="AR226" s="25"/>
    </row>
    <row r="227" spans="9:44">
      <c r="I227"/>
      <c r="J227"/>
      <c r="K227" s="38"/>
      <c r="L227"/>
      <c r="M227"/>
      <c r="N227"/>
      <c r="O227"/>
      <c r="P227"/>
      <c r="Q227"/>
      <c r="R227"/>
      <c r="S227"/>
      <c r="T227"/>
      <c r="U227"/>
      <c r="V227"/>
      <c r="W227" s="62"/>
      <c r="X227" s="62"/>
      <c r="Y227" s="62"/>
      <c r="Z227"/>
      <c r="AA227" s="38"/>
      <c r="AB227"/>
      <c r="AC227"/>
      <c r="AD227"/>
      <c r="AE227"/>
      <c r="AF227"/>
      <c r="AG227"/>
      <c r="AH227"/>
      <c r="AI227"/>
      <c r="AJ227"/>
      <c r="AK227"/>
      <c r="AL227"/>
      <c r="AM227" s="61"/>
      <c r="AN227" s="61"/>
      <c r="AO227" s="61"/>
      <c r="AP227" s="10"/>
      <c r="AQ227" s="10"/>
      <c r="AR227" s="25"/>
    </row>
    <row r="228" spans="9:44">
      <c r="I228"/>
      <c r="J228"/>
      <c r="K228" s="38"/>
      <c r="L228"/>
      <c r="M228"/>
      <c r="N228"/>
      <c r="O228"/>
      <c r="P228"/>
      <c r="Q228"/>
      <c r="R228"/>
      <c r="S228"/>
      <c r="T228"/>
      <c r="U228"/>
      <c r="V228"/>
      <c r="W228" s="62"/>
      <c r="X228" s="62"/>
      <c r="Y228" s="62"/>
      <c r="Z228"/>
      <c r="AA228" s="38"/>
      <c r="AB228"/>
      <c r="AC228"/>
      <c r="AD228"/>
      <c r="AE228"/>
      <c r="AF228"/>
      <c r="AG228"/>
      <c r="AH228"/>
      <c r="AI228"/>
      <c r="AJ228"/>
      <c r="AK228"/>
      <c r="AL228"/>
      <c r="AM228" s="61"/>
      <c r="AN228" s="61"/>
      <c r="AO228" s="61"/>
      <c r="AP228" s="10"/>
      <c r="AQ228" s="10"/>
      <c r="AR228" s="25"/>
    </row>
    <row r="229" spans="9:44">
      <c r="I229"/>
      <c r="J229"/>
      <c r="K229" s="38"/>
      <c r="L229"/>
      <c r="M229"/>
      <c r="N229"/>
      <c r="O229"/>
      <c r="P229"/>
      <c r="Q229"/>
      <c r="R229"/>
      <c r="S229"/>
      <c r="T229"/>
      <c r="U229"/>
      <c r="V229"/>
      <c r="W229" s="62"/>
      <c r="X229" s="62"/>
      <c r="Y229" s="62"/>
      <c r="Z229"/>
      <c r="AA229" s="38"/>
      <c r="AB229"/>
      <c r="AC229"/>
      <c r="AD229"/>
      <c r="AE229"/>
      <c r="AF229"/>
      <c r="AG229"/>
      <c r="AH229"/>
      <c r="AI229"/>
      <c r="AJ229"/>
      <c r="AK229"/>
      <c r="AL229"/>
      <c r="AM229" s="61"/>
      <c r="AN229" s="61"/>
      <c r="AO229" s="61"/>
      <c r="AP229" s="10"/>
      <c r="AQ229" s="10"/>
      <c r="AR229" s="25"/>
    </row>
    <row r="230" spans="9:44">
      <c r="I230"/>
      <c r="J230"/>
      <c r="K230" s="38"/>
      <c r="L230"/>
      <c r="M230"/>
      <c r="N230"/>
      <c r="O230"/>
      <c r="P230"/>
      <c r="Q230"/>
      <c r="R230"/>
      <c r="S230"/>
      <c r="T230"/>
      <c r="U230"/>
      <c r="V230"/>
      <c r="W230" s="62"/>
      <c r="X230" s="62"/>
      <c r="Y230" s="62"/>
      <c r="Z230"/>
      <c r="AA230" s="38"/>
      <c r="AB230"/>
      <c r="AC230"/>
      <c r="AD230"/>
      <c r="AE230"/>
      <c r="AF230"/>
      <c r="AG230"/>
      <c r="AH230"/>
      <c r="AI230"/>
      <c r="AJ230"/>
      <c r="AK230"/>
      <c r="AL230"/>
      <c r="AM230" s="61"/>
      <c r="AN230" s="61"/>
      <c r="AO230" s="61"/>
      <c r="AP230" s="10"/>
      <c r="AQ230" s="10"/>
      <c r="AR230" s="25"/>
    </row>
    <row r="231" spans="9:44">
      <c r="I231"/>
      <c r="J231"/>
      <c r="K231" s="38"/>
      <c r="L231"/>
      <c r="M231"/>
      <c r="N231"/>
      <c r="O231"/>
      <c r="P231"/>
      <c r="Q231"/>
      <c r="R231"/>
      <c r="S231"/>
      <c r="T231"/>
      <c r="U231"/>
      <c r="V231"/>
      <c r="W231" s="62"/>
      <c r="X231" s="62"/>
      <c r="Y231" s="62"/>
      <c r="Z231"/>
      <c r="AA231" s="38"/>
      <c r="AB231"/>
      <c r="AC231"/>
      <c r="AD231"/>
      <c r="AE231"/>
      <c r="AF231"/>
      <c r="AG231"/>
      <c r="AH231"/>
      <c r="AI231"/>
      <c r="AJ231"/>
      <c r="AK231"/>
      <c r="AL231"/>
      <c r="AM231" s="61"/>
      <c r="AN231" s="61"/>
      <c r="AO231" s="61"/>
      <c r="AP231" s="10"/>
      <c r="AQ231" s="10"/>
      <c r="AR231" s="25"/>
    </row>
    <row r="232" spans="9:44">
      <c r="I232"/>
      <c r="J232"/>
      <c r="K232" s="38"/>
      <c r="L232"/>
      <c r="M232"/>
      <c r="N232"/>
      <c r="O232"/>
      <c r="P232"/>
      <c r="Q232"/>
      <c r="R232"/>
      <c r="S232"/>
      <c r="T232"/>
      <c r="U232"/>
      <c r="V232"/>
      <c r="W232" s="62"/>
      <c r="X232" s="62"/>
      <c r="Y232" s="62"/>
      <c r="Z232"/>
      <c r="AA232" s="38"/>
      <c r="AB232"/>
      <c r="AC232"/>
      <c r="AD232"/>
      <c r="AE232"/>
      <c r="AF232"/>
      <c r="AG232"/>
      <c r="AH232"/>
      <c r="AI232"/>
      <c r="AJ232"/>
      <c r="AK232"/>
      <c r="AL232"/>
      <c r="AM232" s="61"/>
      <c r="AN232" s="61"/>
      <c r="AO232" s="61"/>
      <c r="AP232" s="10"/>
      <c r="AQ232" s="10"/>
      <c r="AR232" s="25"/>
    </row>
    <row r="233" spans="9:44">
      <c r="I233"/>
      <c r="J233"/>
      <c r="K233" s="38"/>
      <c r="L233"/>
      <c r="M233"/>
      <c r="N233"/>
      <c r="O233"/>
      <c r="P233"/>
      <c r="Q233"/>
      <c r="R233"/>
      <c r="S233"/>
      <c r="T233"/>
      <c r="U233"/>
      <c r="V233"/>
      <c r="W233" s="62"/>
      <c r="X233" s="62"/>
      <c r="Y233" s="62"/>
      <c r="Z233"/>
      <c r="AA233" s="38"/>
      <c r="AB233"/>
      <c r="AC233"/>
      <c r="AD233"/>
      <c r="AE233"/>
      <c r="AF233"/>
      <c r="AG233"/>
      <c r="AH233"/>
      <c r="AI233"/>
      <c r="AJ233"/>
      <c r="AK233"/>
      <c r="AL233"/>
      <c r="AM233" s="61"/>
      <c r="AN233" s="61"/>
      <c r="AO233" s="61"/>
      <c r="AP233" s="10"/>
      <c r="AQ233" s="10"/>
      <c r="AR233" s="25"/>
    </row>
    <row r="234" spans="9:44">
      <c r="I234"/>
      <c r="J234"/>
      <c r="K234" s="38"/>
      <c r="L234"/>
      <c r="M234"/>
      <c r="N234"/>
      <c r="O234"/>
      <c r="P234"/>
      <c r="Q234"/>
      <c r="R234"/>
      <c r="S234"/>
      <c r="T234"/>
      <c r="U234"/>
      <c r="V234"/>
      <c r="W234" s="62"/>
      <c r="X234" s="62"/>
      <c r="Y234" s="62"/>
      <c r="Z234"/>
      <c r="AA234" s="38"/>
      <c r="AB234"/>
      <c r="AC234"/>
      <c r="AD234"/>
      <c r="AE234"/>
      <c r="AF234"/>
      <c r="AG234"/>
      <c r="AH234"/>
      <c r="AI234"/>
      <c r="AJ234"/>
      <c r="AK234"/>
      <c r="AL234"/>
      <c r="AM234" s="61"/>
      <c r="AN234" s="61"/>
      <c r="AO234" s="61"/>
      <c r="AP234" s="10"/>
      <c r="AQ234" s="10"/>
      <c r="AR234" s="25"/>
    </row>
    <row r="235" spans="9:44">
      <c r="I235"/>
      <c r="J235"/>
      <c r="K235" s="38"/>
      <c r="L235"/>
      <c r="M235"/>
      <c r="N235"/>
      <c r="O235"/>
      <c r="P235"/>
      <c r="Q235"/>
      <c r="R235"/>
      <c r="S235"/>
      <c r="T235"/>
      <c r="U235"/>
      <c r="V235"/>
      <c r="W235" s="62"/>
      <c r="X235" s="62"/>
      <c r="Y235" s="62"/>
      <c r="Z235"/>
      <c r="AA235" s="38"/>
      <c r="AB235"/>
      <c r="AC235"/>
      <c r="AD235"/>
      <c r="AE235"/>
      <c r="AF235"/>
      <c r="AG235"/>
      <c r="AH235"/>
      <c r="AI235"/>
      <c r="AJ235"/>
      <c r="AK235"/>
      <c r="AL235"/>
      <c r="AM235" s="61"/>
      <c r="AN235" s="61"/>
      <c r="AO235" s="61"/>
    </row>
    <row r="236" spans="9:44">
      <c r="J236"/>
      <c r="K236" s="38"/>
      <c r="L236"/>
      <c r="M236"/>
      <c r="N236"/>
      <c r="O236"/>
      <c r="P236"/>
      <c r="Q236"/>
      <c r="R236"/>
      <c r="S236"/>
      <c r="T236"/>
      <c r="U236"/>
      <c r="V236"/>
      <c r="W236" s="62"/>
      <c r="X236" s="62"/>
      <c r="Y236" s="62"/>
      <c r="Z236"/>
      <c r="AA236" s="38"/>
      <c r="AB236"/>
      <c r="AC236"/>
      <c r="AD236"/>
      <c r="AE236"/>
      <c r="AF236"/>
      <c r="AG236"/>
      <c r="AH236"/>
      <c r="AI236"/>
      <c r="AJ236"/>
      <c r="AK236"/>
      <c r="AL236"/>
      <c r="AM236" s="61"/>
      <c r="AN236" s="61"/>
      <c r="AO236" s="61"/>
    </row>
    <row r="237" spans="9:44">
      <c r="J237"/>
      <c r="K237" s="38"/>
      <c r="L237"/>
      <c r="M237"/>
      <c r="N237"/>
      <c r="O237"/>
      <c r="P237"/>
      <c r="Q237"/>
      <c r="R237"/>
      <c r="S237"/>
      <c r="T237"/>
      <c r="U237"/>
      <c r="V237"/>
      <c r="W237" s="62"/>
      <c r="X237" s="62"/>
      <c r="Y237" s="62"/>
      <c r="Z237"/>
      <c r="AA237" s="38"/>
      <c r="AB237"/>
      <c r="AC237"/>
      <c r="AD237"/>
      <c r="AE237"/>
      <c r="AF237"/>
      <c r="AG237"/>
      <c r="AH237"/>
      <c r="AI237"/>
      <c r="AJ237"/>
      <c r="AK237"/>
      <c r="AL237"/>
      <c r="AM237" s="61"/>
      <c r="AN237" s="61"/>
      <c r="AO237" s="61"/>
    </row>
    <row r="238" spans="9:44">
      <c r="J238"/>
      <c r="K238" s="38"/>
      <c r="L238"/>
      <c r="M238"/>
      <c r="N238"/>
      <c r="O238"/>
      <c r="P238"/>
      <c r="Q238"/>
      <c r="R238"/>
      <c r="S238"/>
      <c r="T238"/>
      <c r="U238"/>
      <c r="V238"/>
      <c r="W238" s="62"/>
      <c r="X238" s="62"/>
      <c r="Y238" s="62"/>
      <c r="Z238"/>
      <c r="AA238" s="38"/>
      <c r="AB238"/>
      <c r="AC238"/>
      <c r="AD238"/>
      <c r="AE238"/>
      <c r="AF238"/>
      <c r="AG238"/>
      <c r="AH238"/>
      <c r="AI238"/>
      <c r="AJ238"/>
      <c r="AK238"/>
      <c r="AL238"/>
      <c r="AM238" s="61"/>
      <c r="AN238" s="61"/>
      <c r="AO238" s="61"/>
    </row>
    <row r="239" spans="9:44">
      <c r="J239"/>
      <c r="K239" s="38"/>
      <c r="L239"/>
      <c r="M239"/>
      <c r="N239"/>
      <c r="O239"/>
      <c r="P239"/>
      <c r="Q239"/>
      <c r="R239"/>
      <c r="S239"/>
      <c r="T239"/>
      <c r="U239"/>
      <c r="V239"/>
      <c r="W239" s="62"/>
      <c r="X239" s="62"/>
      <c r="Y239" s="62"/>
      <c r="Z239"/>
      <c r="AA239" s="38"/>
      <c r="AB239"/>
      <c r="AC239"/>
      <c r="AD239"/>
      <c r="AE239"/>
      <c r="AF239"/>
      <c r="AG239"/>
      <c r="AH239"/>
      <c r="AI239"/>
      <c r="AJ239"/>
      <c r="AK239"/>
      <c r="AL239"/>
      <c r="AM239" s="61"/>
      <c r="AN239" s="61"/>
      <c r="AO239" s="61"/>
    </row>
    <row r="240" spans="9:44">
      <c r="J240"/>
      <c r="K240" s="38"/>
      <c r="L240"/>
      <c r="M240"/>
      <c r="N240"/>
      <c r="O240"/>
      <c r="P240"/>
      <c r="Q240"/>
      <c r="R240"/>
      <c r="S240"/>
      <c r="T240"/>
      <c r="U240"/>
      <c r="V240"/>
      <c r="W240" s="62"/>
      <c r="X240" s="62"/>
      <c r="Y240" s="62"/>
      <c r="Z240"/>
      <c r="AA240" s="38"/>
      <c r="AB240"/>
      <c r="AC240"/>
      <c r="AD240"/>
      <c r="AE240"/>
      <c r="AF240"/>
      <c r="AG240"/>
      <c r="AH240"/>
      <c r="AI240"/>
      <c r="AJ240"/>
      <c r="AK240"/>
      <c r="AL240"/>
      <c r="AM240" s="61"/>
      <c r="AN240" s="61"/>
      <c r="AO240" s="61"/>
    </row>
    <row r="241" spans="10:41">
      <c r="J241"/>
      <c r="K241" s="38"/>
      <c r="L241"/>
      <c r="M241"/>
      <c r="N241"/>
      <c r="O241"/>
      <c r="P241"/>
      <c r="Q241"/>
      <c r="R241"/>
      <c r="S241"/>
      <c r="T241"/>
      <c r="U241"/>
      <c r="V241"/>
      <c r="W241" s="62"/>
      <c r="X241" s="62"/>
      <c r="Y241" s="62"/>
      <c r="Z241"/>
      <c r="AA241" s="38"/>
      <c r="AB241"/>
      <c r="AC241"/>
      <c r="AD241"/>
      <c r="AE241"/>
      <c r="AF241"/>
      <c r="AG241"/>
      <c r="AH241"/>
      <c r="AI241"/>
      <c r="AJ241"/>
      <c r="AK241"/>
      <c r="AL241"/>
      <c r="AM241" s="61"/>
      <c r="AN241" s="61"/>
      <c r="AO241" s="61"/>
    </row>
    <row r="242" spans="10:41">
      <c r="J242"/>
      <c r="K242" s="38"/>
      <c r="L242"/>
      <c r="M242"/>
      <c r="N242"/>
      <c r="O242"/>
      <c r="P242"/>
      <c r="Q242"/>
      <c r="R242"/>
      <c r="S242"/>
      <c r="T242"/>
      <c r="U242"/>
      <c r="V242"/>
      <c r="W242" s="62"/>
      <c r="X242" s="62"/>
      <c r="Y242" s="62"/>
      <c r="Z242"/>
      <c r="AA242" s="38"/>
      <c r="AB242"/>
      <c r="AC242"/>
      <c r="AD242"/>
      <c r="AE242"/>
      <c r="AF242"/>
      <c r="AG242"/>
      <c r="AH242"/>
      <c r="AI242"/>
      <c r="AJ242"/>
      <c r="AK242"/>
      <c r="AL242"/>
      <c r="AM242" s="61"/>
      <c r="AN242" s="61"/>
      <c r="AO242" s="61"/>
    </row>
    <row r="243" spans="10:41">
      <c r="J243"/>
      <c r="K243" s="38"/>
      <c r="L243"/>
      <c r="M243"/>
      <c r="N243"/>
      <c r="O243"/>
      <c r="P243"/>
      <c r="Q243"/>
      <c r="R243"/>
      <c r="S243"/>
      <c r="T243"/>
      <c r="U243"/>
      <c r="V243"/>
      <c r="W243" s="62"/>
      <c r="X243" s="62"/>
      <c r="Y243" s="62"/>
      <c r="Z243"/>
      <c r="AA243" s="38"/>
      <c r="AB243"/>
      <c r="AC243"/>
      <c r="AD243"/>
      <c r="AE243"/>
      <c r="AF243"/>
      <c r="AG243"/>
      <c r="AH243"/>
      <c r="AI243"/>
      <c r="AJ243"/>
      <c r="AK243"/>
      <c r="AL243"/>
    </row>
  </sheetData>
  <sheetProtection algorithmName="SHA-512" hashValue="ZgvvQxFG9seXpvqK49h1uN80maK9uHjH8n54i1Mq36+lGBzYMaEOz/O2U5If99RcM4uetN4WmYLdisXvWco8PA==" saltValue="XKYY8cDZlHOcennmMqtm1w==" spinCount="100000" sheet="1" objects="1" scenarios="1"/>
  <protectedRanges>
    <protectedRange sqref="M16:S47 AC16:AI47 M55:S96 AC55:AI96 M105:S146 AC105:AI146 M155:S196 AC155:AI196" name="範囲1"/>
    <protectedRange sqref="N3 N6:N8" name="範囲9"/>
  </protectedRanges>
  <dataConsolidate link="1"/>
  <mergeCells count="195">
    <mergeCell ref="L193:L194"/>
    <mergeCell ref="AB193:AB194"/>
    <mergeCell ref="L195:L196"/>
    <mergeCell ref="AB195:AB196"/>
    <mergeCell ref="L187:L188"/>
    <mergeCell ref="AB187:AB188"/>
    <mergeCell ref="L189:L190"/>
    <mergeCell ref="AB189:AB190"/>
    <mergeCell ref="L191:L192"/>
    <mergeCell ref="AB191:AB192"/>
    <mergeCell ref="L181:L182"/>
    <mergeCell ref="AB181:AB182"/>
    <mergeCell ref="L183:L184"/>
    <mergeCell ref="AB183:AB184"/>
    <mergeCell ref="L185:L186"/>
    <mergeCell ref="AB185:AB186"/>
    <mergeCell ref="L175:L176"/>
    <mergeCell ref="AB175:AB176"/>
    <mergeCell ref="L177:L178"/>
    <mergeCell ref="AB177:AB178"/>
    <mergeCell ref="L179:L180"/>
    <mergeCell ref="AB179:AB180"/>
    <mergeCell ref="L169:L170"/>
    <mergeCell ref="AB169:AB170"/>
    <mergeCell ref="L171:L172"/>
    <mergeCell ref="AB171:AB172"/>
    <mergeCell ref="L173:L174"/>
    <mergeCell ref="AB173:AB174"/>
    <mergeCell ref="L163:L164"/>
    <mergeCell ref="AB163:AB164"/>
    <mergeCell ref="L165:L166"/>
    <mergeCell ref="AB165:AB166"/>
    <mergeCell ref="L167:L168"/>
    <mergeCell ref="AB167:AB168"/>
    <mergeCell ref="L157:L158"/>
    <mergeCell ref="AB157:AB158"/>
    <mergeCell ref="L159:L160"/>
    <mergeCell ref="AB159:AB160"/>
    <mergeCell ref="L161:L162"/>
    <mergeCell ref="AB161:AB162"/>
    <mergeCell ref="L153:L154"/>
    <mergeCell ref="M153:S153"/>
    <mergeCell ref="AB153:AB154"/>
    <mergeCell ref="AC153:AI153"/>
    <mergeCell ref="L155:L156"/>
    <mergeCell ref="AB155:AB156"/>
    <mergeCell ref="L141:L142"/>
    <mergeCell ref="AB141:AB142"/>
    <mergeCell ref="L143:L144"/>
    <mergeCell ref="AB143:AB144"/>
    <mergeCell ref="L145:L146"/>
    <mergeCell ref="AB145:AB146"/>
    <mergeCell ref="L135:L136"/>
    <mergeCell ref="AB135:AB136"/>
    <mergeCell ref="L137:L138"/>
    <mergeCell ref="AB137:AB138"/>
    <mergeCell ref="L139:L140"/>
    <mergeCell ref="AB139:AB140"/>
    <mergeCell ref="L129:L130"/>
    <mergeCell ref="AB129:AB130"/>
    <mergeCell ref="L131:L132"/>
    <mergeCell ref="AB131:AB132"/>
    <mergeCell ref="L133:L134"/>
    <mergeCell ref="AB133:AB134"/>
    <mergeCell ref="L123:L124"/>
    <mergeCell ref="AB123:AB124"/>
    <mergeCell ref="L125:L126"/>
    <mergeCell ref="AB125:AB126"/>
    <mergeCell ref="L127:L128"/>
    <mergeCell ref="AB127:AB128"/>
    <mergeCell ref="L117:L118"/>
    <mergeCell ref="AB117:AB118"/>
    <mergeCell ref="L119:L120"/>
    <mergeCell ref="AB119:AB120"/>
    <mergeCell ref="L121:L122"/>
    <mergeCell ref="AB121:AB122"/>
    <mergeCell ref="L111:L112"/>
    <mergeCell ref="AB111:AB112"/>
    <mergeCell ref="L113:L114"/>
    <mergeCell ref="AB113:AB114"/>
    <mergeCell ref="L115:L116"/>
    <mergeCell ref="AB115:AB116"/>
    <mergeCell ref="AC103:AI103"/>
    <mergeCell ref="L105:L106"/>
    <mergeCell ref="AB105:AB106"/>
    <mergeCell ref="L107:L108"/>
    <mergeCell ref="AB107:AB108"/>
    <mergeCell ref="L109:L110"/>
    <mergeCell ref="AB109:AB110"/>
    <mergeCell ref="L93:L94"/>
    <mergeCell ref="AB93:AB94"/>
    <mergeCell ref="L95:L96"/>
    <mergeCell ref="AB95:AB96"/>
    <mergeCell ref="L103:L104"/>
    <mergeCell ref="M103:S103"/>
    <mergeCell ref="AB103:AB104"/>
    <mergeCell ref="L87:L88"/>
    <mergeCell ref="AB87:AB88"/>
    <mergeCell ref="L89:L90"/>
    <mergeCell ref="AB89:AB90"/>
    <mergeCell ref="L91:L92"/>
    <mergeCell ref="AB91:AB92"/>
    <mergeCell ref="L81:L82"/>
    <mergeCell ref="AB81:AB82"/>
    <mergeCell ref="L83:L84"/>
    <mergeCell ref="AB83:AB84"/>
    <mergeCell ref="L85:L86"/>
    <mergeCell ref="AB85:AB86"/>
    <mergeCell ref="L75:L76"/>
    <mergeCell ref="AB75:AB76"/>
    <mergeCell ref="L77:L78"/>
    <mergeCell ref="AB77:AB78"/>
    <mergeCell ref="L79:L80"/>
    <mergeCell ref="AB79:AB80"/>
    <mergeCell ref="L69:L70"/>
    <mergeCell ref="AB69:AB70"/>
    <mergeCell ref="L71:L72"/>
    <mergeCell ref="AB71:AB72"/>
    <mergeCell ref="L73:L74"/>
    <mergeCell ref="AB73:AB74"/>
    <mergeCell ref="L63:L64"/>
    <mergeCell ref="AB63:AB64"/>
    <mergeCell ref="L65:L66"/>
    <mergeCell ref="AB65:AB66"/>
    <mergeCell ref="L67:L68"/>
    <mergeCell ref="AB67:AB68"/>
    <mergeCell ref="L57:L58"/>
    <mergeCell ref="AB57:AB58"/>
    <mergeCell ref="L59:L60"/>
    <mergeCell ref="AB59:AB60"/>
    <mergeCell ref="L61:L62"/>
    <mergeCell ref="AB61:AB62"/>
    <mergeCell ref="L53:L54"/>
    <mergeCell ref="M53:S53"/>
    <mergeCell ref="AB53:AB54"/>
    <mergeCell ref="AC53:AI53"/>
    <mergeCell ref="L55:L56"/>
    <mergeCell ref="AB55:AB56"/>
    <mergeCell ref="L42:L43"/>
    <mergeCell ref="AB42:AB43"/>
    <mergeCell ref="L44:L45"/>
    <mergeCell ref="AB44:AB45"/>
    <mergeCell ref="L46:L47"/>
    <mergeCell ref="AB46:AB47"/>
    <mergeCell ref="L36:L37"/>
    <mergeCell ref="AB36:AB37"/>
    <mergeCell ref="L38:L39"/>
    <mergeCell ref="AB38:AB39"/>
    <mergeCell ref="L40:L41"/>
    <mergeCell ref="AB40:AB41"/>
    <mergeCell ref="L30:L31"/>
    <mergeCell ref="AB30:AB31"/>
    <mergeCell ref="L32:L33"/>
    <mergeCell ref="AB32:AB33"/>
    <mergeCell ref="L34:L35"/>
    <mergeCell ref="AB34:AB35"/>
    <mergeCell ref="L24:L25"/>
    <mergeCell ref="AB24:AB25"/>
    <mergeCell ref="L26:L27"/>
    <mergeCell ref="AB26:AB27"/>
    <mergeCell ref="L28:L29"/>
    <mergeCell ref="AB28:AB29"/>
    <mergeCell ref="L18:L19"/>
    <mergeCell ref="AB18:AB19"/>
    <mergeCell ref="L20:L21"/>
    <mergeCell ref="AB20:AB21"/>
    <mergeCell ref="L22:L23"/>
    <mergeCell ref="AB22:AB23"/>
    <mergeCell ref="L14:L15"/>
    <mergeCell ref="M14:S14"/>
    <mergeCell ref="AB14:AB15"/>
    <mergeCell ref="AC14:AI14"/>
    <mergeCell ref="L16:L17"/>
    <mergeCell ref="AB16:AB17"/>
    <mergeCell ref="L8:M8"/>
    <mergeCell ref="N8:P8"/>
    <mergeCell ref="L9:M9"/>
    <mergeCell ref="N9:P9"/>
    <mergeCell ref="S9:AH12"/>
    <mergeCell ref="L10:M10"/>
    <mergeCell ref="N10:P10"/>
    <mergeCell ref="L6:M6"/>
    <mergeCell ref="N6:S6"/>
    <mergeCell ref="AB6:AF6"/>
    <mergeCell ref="AG6:AH6"/>
    <mergeCell ref="L7:M7"/>
    <mergeCell ref="N7:P7"/>
    <mergeCell ref="L3:M5"/>
    <mergeCell ref="N3:S5"/>
    <mergeCell ref="AB3:AF3"/>
    <mergeCell ref="AG3:AH3"/>
    <mergeCell ref="AB4:AF4"/>
    <mergeCell ref="AG4:AH4"/>
    <mergeCell ref="AB5:AF5"/>
    <mergeCell ref="AG5:AH5"/>
  </mergeCells>
  <phoneticPr fontId="1"/>
  <conditionalFormatting sqref="M16:S16 AC16:AI16 M18:S18 AC18:AI18 M20:S20 AC20:AI20 M22:S22 AC22:AI22 M24:S24 AC24:AI24 M26:S26 AC26:AI26 M28:S28 AC28:AI28 M30:S30 AC30:AI30 M32:S32 AC32:AI32 M34:S34 AC34:AI34 M36:S36 AC36:AI36 M38:S38 AC38:AI38 M40:S40 AC40:AI40 M42:S42 AC42:AI42 M44:S44 AC44:AI44 M46:S46 AC46:AI46 M55:S55 AC55:AI55 M57:S57 AC57:AI57 M59:S59 AC59:AI59 M61:S61 AC61:AI61 M63:S63 AC63:AI63 M65:S65 AC65:AI65 M67:S67 AC67:AI67 M69:S69 AC69:AI69 M71:S71 AC71:AI71 M73:S73 AC73:AI73 M75:S75 AC75:AI75 M77:S77 AC77:AI77 M79:S79 AC79:AI79 M81:S81 AC81:AI81 M83:S83 AC83:AI83 M85:S85 AC85:AI85 M87:S87 AC87:AI87 M89:S89 AC89:AI89 M91:S91 AC91:AI91 M93:S93 AC93:AI93 M95:S95 AC95:AI95 M105:S105 AC105:AI105 M107:S107 AC107:AI107 M109:S109 AC109:AI109 M111:S111 AC111:AI111 M113:S113 AC113:AI113 M115:S115 AC115:AI115 M117:S117 AC117:AI117 M119:S119 AC119:AI119 M121:S121 AC121:AI121 M123:S123 AC123:AI123 M125:S125 AC125:AI125 M127:S127 AC127:AI127 M129:S129 AC129:AI129 M131:S131 AC131:AI131 M133:S133 AC133:AI133 M135:S135 AC135:AI135 M137:S137 AC137:AI137 M139:S139 AC139:AI139 M141:S141 AC141:AI141 M143:S143 AC143:AI143 M145:S145 AC145:AI145 M155:S155 AC155:AI155 M159:S159 AC159:AI159 M161:S161 AC161:AI161 M163:S163 AC163:AI163 M165:S165 AC165:AI165 M167:S167 AC167:AI167 M169:S169 AC169:AI169 M171:S171 AC171:AI171 M173:S173 AC173:AI173 M175:S175 AC175:AI175 M177:S177 AC177:AI177 M179:S179 AC179:AI179 M181:S181 AC181:AI181 M183:S183 AC183:AI183 M185:S185 AC185:AI185 M187:S187 AC187:AI187 M189:S189 AC189:AI189 M191:S191 AC191:AI191 M193:S193 AC193:AI193 M195:S195 AC195:AI195">
    <cfRule type="cellIs" dxfId="252" priority="17" operator="greaterThan">
      <formula>$N$8</formula>
    </cfRule>
  </conditionalFormatting>
  <conditionalFormatting sqref="M16:S16">
    <cfRule type="cellIs" dxfId="251" priority="21" operator="lessThan">
      <formula>$N$7</formula>
    </cfRule>
  </conditionalFormatting>
  <conditionalFormatting sqref="M17:S17 AC17:AI17 M19:S19 AC19:AI19 M21:S21 M23:S23 AC23:AI23 M25:S25 AC25:AI25 M27:S27 AC27:AI27 M29:S29 AC29:AI29 M31:S31 AC31:AI31 M33:S33 AC33:AI33 M35:S35 AC35:AI35 M37:S37 AC37:AI37 M39:S39 AC39:AI39 M41:S41 AC41:AI41 M43:S43 AC43:AI43 M45:S45 AC45:AI45 M47:S47 AC47:AI47 M56:S56 AC56:AI56 M58:S58 AC58:AI58 M62:S62 AC62:AI62 M64:S64 AC64:AI64 M66:S66 AC66:AI66 M68:S68 AC68:AI68 M70:S70 AC70:AI70 M72:S72 AC72:AI72 M74:S74 AC74:AI74 M76:S76 AC76:AI76 M78:S78 AC78:AI78 M80:S80 AC80:AI80 M82:S82 AC82:AI82 M84:S84 AC84:AI84 M86:S86 AC86:AI86 M88:S88 AC88:AI88 M90:S90 AC90:AI90 M92:S92 AC92:AI92 M94:S94 AC94:AI94 M96:S96 AC96:AI96 M106:S106 AC106:AI106 M108:S108 AC108:AI108 M112:S112 AC112:AI112 M114:S114 AC114:AI114 M116:S116 AC116:AI116 M118:S118 AC118:AI118 M120:S120 AC120:AI120 M122:S122 AC122:AI122 M124:S124 AC124:AI124 M126:S126 AC126:AI126 M128:S128 AC128:AI128 M130:S130 AC130:AI130 M132:S132 AC132:AI132 M134:S134 AC134:AI134 M136:S136 AC136:AI136 M138:S138 AC138:AI138 M140:S140 AC140:AI140 M142:S142 AC142:AI142 M144:S144 AC144:AI144 M146:S146 AC146:AI146 M156:S156 AC156:AI156 M158:S158 AC158:AI158 M162:S162 AC162:AI162 M164:S164 AC164:AI164 M166:S166 AC166:AI166 M168:S168 AC168:AI168 M170:S170 AC170:AI170 M172:S172 AC172:AI172 M174:S174 AC174:AI174 M176:S176 AC176:AI176 M178:S178 AC178:AI178 M180:S180 AC180:AI180 M182:S182 AC182:AI182 M184:S184 AC184:AI184 M186:S186 AC186:AI186 M188:S188 AC188:AI188 M190:S190 AC190:AI190 M192:S192 AC192:AI192 M194:S194 AC194:AI194 M196:S196 AC196:AI196">
    <cfRule type="expression" dxfId="250" priority="20">
      <formula>M16&gt;$N$8</formula>
    </cfRule>
  </conditionalFormatting>
  <conditionalFormatting sqref="M17:S17">
    <cfRule type="expression" dxfId="249" priority="22">
      <formula>M$16&lt;$N$7</formula>
    </cfRule>
  </conditionalFormatting>
  <conditionalFormatting sqref="M55:S55">
    <cfRule type="cellIs" dxfId="248" priority="15" operator="lessThan">
      <formula>$N$7</formula>
    </cfRule>
  </conditionalFormatting>
  <conditionalFormatting sqref="M60:S60">
    <cfRule type="expression" dxfId="247" priority="16">
      <formula>M59&gt;$N$8</formula>
    </cfRule>
  </conditionalFormatting>
  <conditionalFormatting sqref="M105:S105">
    <cfRule type="cellIs" dxfId="246" priority="11" operator="lessThan">
      <formula>$N$7</formula>
    </cfRule>
  </conditionalFormatting>
  <conditionalFormatting sqref="M110:S110">
    <cfRule type="expression" dxfId="245" priority="12">
      <formula>M109&gt;$N$8</formula>
    </cfRule>
  </conditionalFormatting>
  <conditionalFormatting sqref="M155:S155">
    <cfRule type="cellIs" dxfId="244" priority="7" operator="lessThan">
      <formula>$N$7</formula>
    </cfRule>
  </conditionalFormatting>
  <conditionalFormatting sqref="M157:S157">
    <cfRule type="cellIs" dxfId="243" priority="6" operator="greaterThan">
      <formula>$N$8</formula>
    </cfRule>
  </conditionalFormatting>
  <conditionalFormatting sqref="M160:S160">
    <cfRule type="expression" dxfId="242" priority="8">
      <formula>M159&gt;$N$8</formula>
    </cfRule>
  </conditionalFormatting>
  <conditionalFormatting sqref="AA1:AA8 K1:K1048576 AA14:AA1048576">
    <cfRule type="containsText" dxfId="241" priority="1" operator="containsText" text="NG">
      <formula>NOT(ISERROR(SEARCH("NG",K1)))</formula>
    </cfRule>
    <cfRule type="containsText" dxfId="240" priority="2" operator="containsText" text="OK">
      <formula>NOT(ISERROR(SEARCH("OK",K1)))</formula>
    </cfRule>
  </conditionalFormatting>
  <conditionalFormatting sqref="AC16:AI16">
    <cfRule type="cellIs" dxfId="239" priority="18" operator="lessThan">
      <formula>$N$7</formula>
    </cfRule>
  </conditionalFormatting>
  <conditionalFormatting sqref="AC17:AI17 M56:S56 AC56:AI56 M106:S106 AC106:AI106 M156:S156 AC156:AI156">
    <cfRule type="expression" dxfId="238" priority="23">
      <formula>M$16&gt;$N$8</formula>
    </cfRule>
  </conditionalFormatting>
  <conditionalFormatting sqref="AC21:AI21">
    <cfRule type="expression" dxfId="237" priority="19">
      <formula>AC20&gt;$N$8</formula>
    </cfRule>
  </conditionalFormatting>
  <conditionalFormatting sqref="AC55:AI55">
    <cfRule type="cellIs" dxfId="236" priority="13" operator="lessThan">
      <formula>$N$7</formula>
    </cfRule>
  </conditionalFormatting>
  <conditionalFormatting sqref="AC60:AI60">
    <cfRule type="expression" dxfId="235" priority="14">
      <formula>AC59&gt;$N$8</formula>
    </cfRule>
  </conditionalFormatting>
  <conditionalFormatting sqref="AC105:AI105">
    <cfRule type="cellIs" dxfId="234" priority="9" operator="lessThan">
      <formula>$N$7</formula>
    </cfRule>
  </conditionalFormatting>
  <conditionalFormatting sqref="AC110:AI110">
    <cfRule type="expression" dxfId="233" priority="10">
      <formula>AC109&gt;$N$8</formula>
    </cfRule>
  </conditionalFormatting>
  <conditionalFormatting sqref="AC155:AI155">
    <cfRule type="cellIs" dxfId="232" priority="4" operator="lessThan">
      <formula>$N$7</formula>
    </cfRule>
  </conditionalFormatting>
  <conditionalFormatting sqref="AC157:AI157">
    <cfRule type="cellIs" dxfId="231" priority="3" operator="greaterThan">
      <formula>$N$8</formula>
    </cfRule>
  </conditionalFormatting>
  <conditionalFormatting sqref="AC160:AI160">
    <cfRule type="expression" dxfId="230" priority="5">
      <formula>AC159&gt;$N$8</formula>
    </cfRule>
  </conditionalFormatting>
  <pageMargins left="0.7" right="0.7" top="0.75" bottom="0.75" header="0.3" footer="0.3"/>
  <pageSetup paperSize="9" scale="72" orientation="portrait" r:id="rId1"/>
  <rowBreaks count="4" manualBreakCount="4">
    <brk id="48" min="9" max="41" man="1"/>
    <brk id="98" min="9" max="41" man="1"/>
    <brk id="148" min="9" max="41" man="1"/>
    <brk id="198" min="9" max="36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2077366-732F-44C3-8248-D15F753E4E86}">
          <x14:formula1>
            <xm:f>凡例!$B$2:$B$5</xm:f>
          </x14:formula1>
          <xm:sqref>AC92:AI92 M19:S19 M21:S21 M23:S23 M25:S25 M27:S27 M29:S29 M31:S31 M33:S33 M35:S35 M37:S37 M39:S39 M41:S41 M43:S43 M45:S45 M47:S47 M80:S80 M82:S82 M84:S84 M86:S86 M56:S56 M58:S58 M60:S60 M62:S62 M64:S64 M66:S66 M68:S68 M70:S70 M72:S72 M74:S74 M76:S76 M78:S78 AC17:AI17 AC19:AI19 AC21:AI21 AC23:AI23 AC25:AI25 AC27:AI27 AC29:AI29 AC31:AI31 AC33:AI33 AC35:AI35 AC37:AI37 AC39:AI39 AC41:AI41 AC43:AI43 AC45:AI45 AC47:AI47 M88:S88 M90:S90 M142:S142 M96:S96 AC80:AI80 AC82:AI82 AC84:AI84 AC86:AI86 AC56:AI56 AC58:AI58 AC60:AI60 AC62:AI62 AC64:AI64 AC66:AI66 AC68:AI68 AC70:AI70 AC72:AI72 AC74:AI74 AC76:AI76 AC78:AI78 AC88:AI88 AC90:AI90 M94:S94 AC96:AI96 M130:S130 M132:S132 M134:S134 M136:S136 M106:S106 M108:S108 M110:S110 M112:S112 M114:S114 M116:S116 M118:S118 M120:S120 M122:S122 M124:S124 M126:S126 M128:S128 M138:S138 M140:S140 AC94:AI94 M146:S146 AC130:AI130 AC132:AI132 AC134:AI134 AC136:AI136 AC106:AI106 AC108:AI108 AC110:AI110 AC112:AI112 AC114:AI114 AC116:AI116 AC118:AI118 AC120:AI120 AC122:AI122 AC124:AI124 AC126:AI126 AC128:AI128 AC138:AI138 AC140:AI140 M144:S144 AC146:AI146 M180:S180 M182:S182 M184:S184 M186:S186 M156:S156 M158:S158 M160:S160 M162:S162 M164:S164 M166:S166 M168:S168 M170:S170 M172:S172 M174:S174 M176:S176 M178:S178 M188:S188 M190:S190 AC144:AI144 M196:S196 AC180:AI180 AC182:AI182 AC184:AI184 AC186:AI186 AC156:AI156 AC158:AI158 AC160:AI160 AC162:AI162 AC164:AI164 AC166:AI166 AC168:AI168 AC170:AI170 AC172:AI172 AC174:AI174 AC176:AI176 AC178:AI178 AC188:AI188 AC190:AI190 M194:S194 AC196:AI196 AC142:AI142 M192:S192 AC192:AI192 AC194:AI194 M92:S92 M17:S17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55</vt:i4>
      </vt:variant>
    </vt:vector>
  </HeadingPairs>
  <TitlesOfParts>
    <vt:vector size="75" baseType="lpstr">
      <vt:lpstr>入力シート</vt:lpstr>
      <vt:lpstr>Sheet1</vt:lpstr>
      <vt:lpstr>Sheet1 (2)</vt:lpstr>
      <vt:lpstr>Sheet1 (3)</vt:lpstr>
      <vt:lpstr>Sheet1 (4)</vt:lpstr>
      <vt:lpstr>Sheet1 (5)</vt:lpstr>
      <vt:lpstr>Sheet1 (6)</vt:lpstr>
      <vt:lpstr>Sheet1 (7)</vt:lpstr>
      <vt:lpstr>Sheet1 (8)</vt:lpstr>
      <vt:lpstr>Sheet1 (9)</vt:lpstr>
      <vt:lpstr>Sheet1 (10)</vt:lpstr>
      <vt:lpstr>Sheet1 (11)</vt:lpstr>
      <vt:lpstr>Sheet1 (12)</vt:lpstr>
      <vt:lpstr>Sheet1 (13)</vt:lpstr>
      <vt:lpstr>Sheet1 (14)</vt:lpstr>
      <vt:lpstr>Sheet1 (15)</vt:lpstr>
      <vt:lpstr>Sheet1 (16)</vt:lpstr>
      <vt:lpstr>Sheet1 (17)</vt:lpstr>
      <vt:lpstr>Sheet1 (18)</vt:lpstr>
      <vt:lpstr>凡例</vt:lpstr>
      <vt:lpstr>'Sheet1 (10)'!Daterows</vt:lpstr>
      <vt:lpstr>'Sheet1 (11)'!Daterows</vt:lpstr>
      <vt:lpstr>'Sheet1 (12)'!Daterows</vt:lpstr>
      <vt:lpstr>'Sheet1 (13)'!Daterows</vt:lpstr>
      <vt:lpstr>'Sheet1 (14)'!Daterows</vt:lpstr>
      <vt:lpstr>'Sheet1 (15)'!Daterows</vt:lpstr>
      <vt:lpstr>'Sheet1 (16)'!Daterows</vt:lpstr>
      <vt:lpstr>'Sheet1 (17)'!Daterows</vt:lpstr>
      <vt:lpstr>'Sheet1 (18)'!Daterows</vt:lpstr>
      <vt:lpstr>'Sheet1 (2)'!Daterows</vt:lpstr>
      <vt:lpstr>'Sheet1 (3)'!Daterows</vt:lpstr>
      <vt:lpstr>'Sheet1 (4)'!Daterows</vt:lpstr>
      <vt:lpstr>'Sheet1 (5)'!Daterows</vt:lpstr>
      <vt:lpstr>'Sheet1 (6)'!Daterows</vt:lpstr>
      <vt:lpstr>'Sheet1 (7)'!Daterows</vt:lpstr>
      <vt:lpstr>'Sheet1 (8)'!Daterows</vt:lpstr>
      <vt:lpstr>'Sheet1 (9)'!Daterows</vt:lpstr>
      <vt:lpstr>Daterows</vt:lpstr>
      <vt:lpstr>Sheet1!Print_Area</vt:lpstr>
      <vt:lpstr>'Sheet1 (10)'!Print_Area</vt:lpstr>
      <vt:lpstr>'Sheet1 (11)'!Print_Area</vt:lpstr>
      <vt:lpstr>'Sheet1 (12)'!Print_Area</vt:lpstr>
      <vt:lpstr>'Sheet1 (13)'!Print_Area</vt:lpstr>
      <vt:lpstr>'Sheet1 (14)'!Print_Area</vt:lpstr>
      <vt:lpstr>'Sheet1 (15)'!Print_Area</vt:lpstr>
      <vt:lpstr>'Sheet1 (16)'!Print_Area</vt:lpstr>
      <vt:lpstr>'Sheet1 (17)'!Print_Area</vt:lpstr>
      <vt:lpstr>'Sheet1 (18)'!Print_Area</vt:lpstr>
      <vt:lpstr>'Sheet1 (2)'!Print_Area</vt:lpstr>
      <vt:lpstr>'Sheet1 (3)'!Print_Area</vt:lpstr>
      <vt:lpstr>'Sheet1 (4)'!Print_Area</vt:lpstr>
      <vt:lpstr>'Sheet1 (5)'!Print_Area</vt:lpstr>
      <vt:lpstr>'Sheet1 (6)'!Print_Area</vt:lpstr>
      <vt:lpstr>'Sheet1 (7)'!Print_Area</vt:lpstr>
      <vt:lpstr>'Sheet1 (8)'!Print_Area</vt:lpstr>
      <vt:lpstr>'Sheet1 (9)'!Print_Area</vt:lpstr>
      <vt:lpstr>入力シート!Print_Area</vt:lpstr>
      <vt:lpstr>'Sheet1 (10)'!symbol1</vt:lpstr>
      <vt:lpstr>'Sheet1 (11)'!symbol1</vt:lpstr>
      <vt:lpstr>'Sheet1 (12)'!symbol1</vt:lpstr>
      <vt:lpstr>'Sheet1 (13)'!symbol1</vt:lpstr>
      <vt:lpstr>'Sheet1 (14)'!symbol1</vt:lpstr>
      <vt:lpstr>'Sheet1 (15)'!symbol1</vt:lpstr>
      <vt:lpstr>'Sheet1 (16)'!symbol1</vt:lpstr>
      <vt:lpstr>'Sheet1 (17)'!symbol1</vt:lpstr>
      <vt:lpstr>'Sheet1 (18)'!symbol1</vt:lpstr>
      <vt:lpstr>'Sheet1 (2)'!symbol1</vt:lpstr>
      <vt:lpstr>'Sheet1 (3)'!symbol1</vt:lpstr>
      <vt:lpstr>'Sheet1 (4)'!symbol1</vt:lpstr>
      <vt:lpstr>'Sheet1 (5)'!symbol1</vt:lpstr>
      <vt:lpstr>'Sheet1 (6)'!symbol1</vt:lpstr>
      <vt:lpstr>'Sheet1 (7)'!symbol1</vt:lpstr>
      <vt:lpstr>'Sheet1 (8)'!symbol1</vt:lpstr>
      <vt:lpstr>'Sheet1 (9)'!symbol1</vt:lpstr>
      <vt:lpstr>symbol1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丸山　雅由</dc:creator>
  <cp:lastModifiedBy>舟田　一生</cp:lastModifiedBy>
  <cp:lastPrinted>2025-09-29T06:29:56Z</cp:lastPrinted>
  <dcterms:created xsi:type="dcterms:W3CDTF">2015-06-05T18:19:34Z</dcterms:created>
  <dcterms:modified xsi:type="dcterms:W3CDTF">2025-12-11T04:31:29Z</dcterms:modified>
</cp:coreProperties>
</file>