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/>
  <mc:AlternateContent xmlns:mc="http://schemas.openxmlformats.org/markup-compatibility/2006">
    <mc:Choice Requires="x15">
      <x15ac:absPath xmlns:x15ac="http://schemas.microsoft.com/office/spreadsheetml/2010/11/ac" url="C:\Users\wataya_y\Desktop\附置義務HP修正\"/>
    </mc:Choice>
  </mc:AlternateContent>
  <xr:revisionPtr revIDLastSave="0" documentId="8_{EEBBC1D5-8772-4D9A-A421-A3F824ED5AD3}" xr6:coauthVersionLast="47" xr6:coauthVersionMax="47" xr10:uidLastSave="{00000000-0000-0000-0000-000000000000}"/>
  <bookViews>
    <workbookView xWindow="28680" yWindow="-10650" windowWidth="29040" windowHeight="15720" xr2:uid="{00000000-000D-0000-FFFF-FFFF00000000}"/>
  </bookViews>
  <sheets>
    <sheet name="チェックシート" sheetId="1" r:id="rId1"/>
  </sheets>
  <definedNames>
    <definedName name="_xlnm.Print_Area" localSheetId="0">チェックシート!$A$1:$X$47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4" i="1" l="1"/>
  <c r="C29" i="1" l="1"/>
  <c r="V7" i="1"/>
  <c r="M23" i="1" s="1"/>
  <c r="O24" i="1" l="1"/>
  <c r="I17" i="1" l="1"/>
  <c r="I18" i="1"/>
  <c r="I19" i="1"/>
  <c r="R19" i="1" s="1"/>
  <c r="N14" i="1"/>
  <c r="Z28" i="1" l="1"/>
  <c r="R18" i="1"/>
  <c r="I20" i="1"/>
  <c r="R20" i="1" s="1"/>
  <c r="L30" i="1"/>
  <c r="C30" i="1"/>
  <c r="S29" i="1"/>
  <c r="M29" i="1"/>
  <c r="R17" i="1"/>
  <c r="I34" i="1" l="1" a="1"/>
  <c r="I34" i="1" s="1"/>
  <c r="I33" i="1" a="1"/>
  <c r="I33" i="1" s="1"/>
  <c r="T30" i="1"/>
  <c r="AA21" i="1"/>
  <c r="T15" i="1" s="1"/>
  <c r="R33" i="1" l="1"/>
  <c r="S14" i="1"/>
  <c r="I24" i="1" s="1"/>
  <c r="W23" i="1" s="1"/>
  <c r="R42" i="1" l="1"/>
  <c r="R40" i="1"/>
  <c r="R21" i="1"/>
  <c r="K26" i="1" l="1"/>
  <c r="V26" i="1" s="1"/>
  <c r="V41" i="1"/>
  <c r="R36" i="1" l="1"/>
  <c r="K38" i="1" s="1"/>
  <c r="K35" i="1" l="1"/>
  <c r="V35" i="1" l="1"/>
  <c r="N38" i="1" s="1"/>
  <c r="G38" i="1" s="1"/>
  <c r="C38" i="1" s="1"/>
  <c r="S3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<sst xmlns="http://schemas.openxmlformats.org/spreadsheetml/2006/main" count="134" uniqueCount="112">
  <si>
    <t>計画建築物の概要</t>
    <rPh sb="0" eb="2">
      <t>ケイカク</t>
    </rPh>
    <rPh sb="2" eb="5">
      <t>ケンチクブツ</t>
    </rPh>
    <rPh sb="6" eb="8">
      <t>ガイヨウ</t>
    </rPh>
    <phoneticPr fontId="4"/>
  </si>
  <si>
    <t>計画場所</t>
    <rPh sb="0" eb="2">
      <t>ケイカク</t>
    </rPh>
    <rPh sb="2" eb="4">
      <t>バショ</t>
    </rPh>
    <phoneticPr fontId="4"/>
  </si>
  <si>
    <t>金沢市</t>
    <rPh sb="0" eb="3">
      <t>カナザワシ</t>
    </rPh>
    <phoneticPr fontId="4"/>
  </si>
  <si>
    <t>地域地区</t>
    <rPh sb="0" eb="2">
      <t>チイキ</t>
    </rPh>
    <rPh sb="2" eb="4">
      <t>チク</t>
    </rPh>
    <phoneticPr fontId="4"/>
  </si>
  <si>
    <t>建築物の用途</t>
    <rPh sb="0" eb="3">
      <t>ケンチクブツ</t>
    </rPh>
    <rPh sb="4" eb="6">
      <t>ヨウト</t>
    </rPh>
    <phoneticPr fontId="4"/>
  </si>
  <si>
    <t>特定用途部分</t>
    <rPh sb="0" eb="2">
      <t>トクテイ</t>
    </rPh>
    <rPh sb="2" eb="4">
      <t>ヨウト</t>
    </rPh>
    <rPh sb="4" eb="6">
      <t>ブブン</t>
    </rPh>
    <phoneticPr fontId="4"/>
  </si>
  <si>
    <t>非特定用途部分</t>
    <rPh sb="0" eb="1">
      <t>ヒ</t>
    </rPh>
    <rPh sb="1" eb="3">
      <t>トクテイ</t>
    </rPh>
    <rPh sb="3" eb="5">
      <t>ヨウト</t>
    </rPh>
    <rPh sb="5" eb="7">
      <t>ブブン</t>
    </rPh>
    <phoneticPr fontId="4"/>
  </si>
  <si>
    <t>その他</t>
    <rPh sb="0" eb="3">
      <t>ソノホカ</t>
    </rPh>
    <phoneticPr fontId="4"/>
  </si>
  <si>
    <t>駐車面積</t>
    <rPh sb="0" eb="2">
      <t>チュウシャ</t>
    </rPh>
    <rPh sb="2" eb="4">
      <t>メンセキ</t>
    </rPh>
    <phoneticPr fontId="4"/>
  </si>
  <si>
    <t>延べ面積</t>
    <rPh sb="0" eb="1">
      <t>ノ</t>
    </rPh>
    <rPh sb="2" eb="4">
      <t>メンセキ</t>
    </rPh>
    <phoneticPr fontId="4"/>
  </si>
  <si>
    <t>立体駐車場</t>
    <rPh sb="0" eb="2">
      <t>リッタイ</t>
    </rPh>
    <rPh sb="2" eb="5">
      <t>チュウシャジョウ</t>
    </rPh>
    <phoneticPr fontId="4"/>
  </si>
  <si>
    <t>床面積</t>
    <rPh sb="0" eb="3">
      <t>ユカメンセキ</t>
    </rPh>
    <phoneticPr fontId="4"/>
  </si>
  <si>
    <t>㎡</t>
    <phoneticPr fontId="4"/>
  </si>
  <si>
    <t>特定用途部分内訳</t>
    <rPh sb="0" eb="2">
      <t>トクテイ</t>
    </rPh>
    <rPh sb="2" eb="4">
      <t>ヨウト</t>
    </rPh>
    <rPh sb="4" eb="6">
      <t>ブブン</t>
    </rPh>
    <rPh sb="6" eb="8">
      <t>ウチワケ</t>
    </rPh>
    <phoneticPr fontId="4"/>
  </si>
  <si>
    <t>①百貨店・店舗</t>
    <rPh sb="1" eb="4">
      <t>ヒャッカテン</t>
    </rPh>
    <rPh sb="5" eb="7">
      <t>テンポ</t>
    </rPh>
    <phoneticPr fontId="4"/>
  </si>
  <si>
    <t>②事務所</t>
    <rPh sb="1" eb="4">
      <t>ジムショ</t>
    </rPh>
    <phoneticPr fontId="4"/>
  </si>
  <si>
    <t>③倉庫</t>
    <rPh sb="1" eb="3">
      <t>ソウコ</t>
    </rPh>
    <phoneticPr fontId="4"/>
  </si>
  <si>
    <t>注：②10,000㎡を超える場合は※による</t>
    <rPh sb="0" eb="1">
      <t>チュウ</t>
    </rPh>
    <rPh sb="11" eb="12">
      <t>コ</t>
    </rPh>
    <rPh sb="14" eb="16">
      <t>バアイ</t>
    </rPh>
    <phoneticPr fontId="4"/>
  </si>
  <si>
    <t>駐車施設規模の算定</t>
    <rPh sb="0" eb="2">
      <t>チュウシャ</t>
    </rPh>
    <rPh sb="2" eb="4">
      <t>シセツ</t>
    </rPh>
    <rPh sb="4" eb="6">
      <t>キボ</t>
    </rPh>
    <rPh sb="7" eb="9">
      <t>サンテイ</t>
    </rPh>
    <phoneticPr fontId="4"/>
  </si>
  <si>
    <t>ア適用建築物の判定</t>
    <rPh sb="1" eb="3">
      <t>テキヨウ</t>
    </rPh>
    <rPh sb="3" eb="6">
      <t>ケンチクブツ</t>
    </rPh>
    <rPh sb="7" eb="9">
      <t>ハンテイ</t>
    </rPh>
    <phoneticPr fontId="4"/>
  </si>
  <si>
    <t>(特定部分の床面積)</t>
    <rPh sb="1" eb="3">
      <t>トクテイ</t>
    </rPh>
    <rPh sb="3" eb="5">
      <t>ブブン</t>
    </rPh>
    <rPh sb="6" eb="9">
      <t>ユカメンセキ</t>
    </rPh>
    <phoneticPr fontId="4"/>
  </si>
  <si>
    <t>㎡＋</t>
    <phoneticPr fontId="4"/>
  </si>
  <si>
    <t>(非特定部分の床面積/2)</t>
    <rPh sb="1" eb="2">
      <t>ヒ</t>
    </rPh>
    <rPh sb="2" eb="4">
      <t>トクテイ</t>
    </rPh>
    <rPh sb="4" eb="6">
      <t>ブブン</t>
    </rPh>
    <rPh sb="7" eb="10">
      <t>ユカメンセキ</t>
    </rPh>
    <phoneticPr fontId="4"/>
  </si>
  <si>
    <t>㎡＝</t>
    <phoneticPr fontId="4"/>
  </si>
  <si>
    <t>㎡＞1,000㎡</t>
    <phoneticPr fontId="4"/>
  </si>
  <si>
    <t>駐車台数の算定</t>
    <rPh sb="0" eb="2">
      <t>チュウシャ</t>
    </rPh>
    <rPh sb="2" eb="4">
      <t>ダイスウ</t>
    </rPh>
    <rPh sb="5" eb="7">
      <t>サンテイ</t>
    </rPh>
    <phoneticPr fontId="4"/>
  </si>
  <si>
    <t>※（１０,０００㎡を超える事務所緩和面積）</t>
    <rPh sb="10" eb="11">
      <t>コ</t>
    </rPh>
    <rPh sb="13" eb="16">
      <t>ジムショ</t>
    </rPh>
    <rPh sb="16" eb="18">
      <t>カンワ</t>
    </rPh>
    <rPh sb="18" eb="20">
      <t>メンセキ</t>
    </rPh>
    <phoneticPr fontId="4"/>
  </si>
  <si>
    <t>イ</t>
    <phoneticPr fontId="4"/>
  </si>
  <si>
    <t>ウ</t>
    <phoneticPr fontId="4"/>
  </si>
  <si>
    <t>（特定部分の床面積）</t>
    <rPh sb="1" eb="3">
      <t>トクテイ</t>
    </rPh>
    <rPh sb="3" eb="5">
      <t>ブブン</t>
    </rPh>
    <rPh sb="6" eb="9">
      <t>ユカメンセキ</t>
    </rPh>
    <phoneticPr fontId="4"/>
  </si>
  <si>
    <t>㎡÷</t>
    <phoneticPr fontId="4"/>
  </si>
  <si>
    <t>１５０㎡＝</t>
    <phoneticPr fontId="4"/>
  </si>
  <si>
    <t>（非特定部分の床面積）</t>
    <rPh sb="1" eb="2">
      <t>ヒ</t>
    </rPh>
    <rPh sb="2" eb="4">
      <t>トクテイ</t>
    </rPh>
    <rPh sb="4" eb="6">
      <t>ブブン</t>
    </rPh>
    <rPh sb="7" eb="10">
      <t>ユカメンセキ</t>
    </rPh>
    <phoneticPr fontId="4"/>
  </si>
  <si>
    <t>㎡÷</t>
    <phoneticPr fontId="4"/>
  </si>
  <si>
    <t>４５０㎡＝</t>
    <phoneticPr fontId="4"/>
  </si>
  <si>
    <t>6,000㎡未満の緩和係数</t>
    <rPh sb="6" eb="8">
      <t>ミマン</t>
    </rPh>
    <rPh sb="9" eb="11">
      <t>カンワ</t>
    </rPh>
    <rPh sb="11" eb="13">
      <t>ケイスウ</t>
    </rPh>
    <phoneticPr fontId="4"/>
  </si>
  <si>
    <t>緩和計数</t>
    <rPh sb="0" eb="2">
      <t>カンワ</t>
    </rPh>
    <rPh sb="2" eb="4">
      <t>ケイスウ</t>
    </rPh>
    <phoneticPr fontId="4"/>
  </si>
  <si>
    <t>１－</t>
    <phoneticPr fontId="4"/>
  </si>
  <si>
    <t>1,000㎡×〔6,000㎡－</t>
    <phoneticPr fontId="4"/>
  </si>
  <si>
    <t>(延べ床面積-駐車面積)</t>
    <rPh sb="1" eb="2">
      <t>ノ</t>
    </rPh>
    <rPh sb="3" eb="4">
      <t>ユカ</t>
    </rPh>
    <rPh sb="4" eb="6">
      <t>メンセキ</t>
    </rPh>
    <rPh sb="7" eb="9">
      <t>チュウシャ</t>
    </rPh>
    <rPh sb="9" eb="11">
      <t>メンセキ</t>
    </rPh>
    <phoneticPr fontId="4"/>
  </si>
  <si>
    <t>〕</t>
    <phoneticPr fontId="4"/>
  </si>
  <si>
    <t>＝</t>
    <phoneticPr fontId="4"/>
  </si>
  <si>
    <t>6,000㎡×ア</t>
    <phoneticPr fontId="4"/>
  </si>
  <si>
    <t>㎡－1,000㎡×</t>
    <phoneticPr fontId="4"/>
  </si>
  <si>
    <t>(延面積-駐車面積)</t>
    <rPh sb="1" eb="2">
      <t>ノ</t>
    </rPh>
    <rPh sb="2" eb="4">
      <t>メンセキ</t>
    </rPh>
    <rPh sb="5" eb="7">
      <t>チュウシャジョウ</t>
    </rPh>
    <rPh sb="7" eb="9">
      <t>メンセキ</t>
    </rPh>
    <phoneticPr fontId="4"/>
  </si>
  <si>
    <t>緩和による台数</t>
    <rPh sb="0" eb="2">
      <t>カンワ</t>
    </rPh>
    <rPh sb="5" eb="7">
      <t>ダイスウ</t>
    </rPh>
    <phoneticPr fontId="4"/>
  </si>
  <si>
    <t>台</t>
    <rPh sb="0" eb="1">
      <t>ダイ</t>
    </rPh>
    <phoneticPr fontId="4"/>
  </si>
  <si>
    <t>荷捌き台数の算定</t>
    <rPh sb="0" eb="2">
      <t>ニサバ</t>
    </rPh>
    <rPh sb="3" eb="5">
      <t>ダイスウ</t>
    </rPh>
    <rPh sb="6" eb="8">
      <t>サンテイ</t>
    </rPh>
    <phoneticPr fontId="4"/>
  </si>
  <si>
    <t>(①</t>
    <phoneticPr fontId="4"/>
  </si>
  <si>
    <t>/3,000)＋(②</t>
    <phoneticPr fontId="4"/>
  </si>
  <si>
    <t>/5,000)＋(③</t>
    <phoneticPr fontId="4"/>
  </si>
  <si>
    <t>/1,500)＋</t>
    <phoneticPr fontId="4"/>
  </si>
  <si>
    <t>(④</t>
    <phoneticPr fontId="4"/>
  </si>
  <si>
    <t>⑧</t>
    <phoneticPr fontId="4"/>
  </si>
  <si>
    <t>⑨</t>
    <phoneticPr fontId="4"/>
  </si>
  <si>
    <t>１－</t>
    <phoneticPr fontId="4"/>
  </si>
  <si>
    <t>6,000㎡－</t>
    <phoneticPr fontId="4"/>
  </si>
  <si>
    <t>㎡(延面積－駐面積)</t>
    <rPh sb="2" eb="3">
      <t>ノ</t>
    </rPh>
    <rPh sb="3" eb="5">
      <t>メンセキ</t>
    </rPh>
    <rPh sb="6" eb="7">
      <t>チュウシャ</t>
    </rPh>
    <rPh sb="7" eb="9">
      <t>メンセキ</t>
    </rPh>
    <phoneticPr fontId="4"/>
  </si>
  <si>
    <t>２×</t>
    <phoneticPr fontId="4"/>
  </si>
  <si>
    <t>㎡(延面積－駐面積)</t>
  </si>
  <si>
    <t>駐車規模</t>
    <rPh sb="0" eb="2">
      <t>チュウシャ</t>
    </rPh>
    <rPh sb="2" eb="4">
      <t>キボ</t>
    </rPh>
    <phoneticPr fontId="4"/>
  </si>
  <si>
    <t>(２．５ｍ×６ｍ以上)</t>
    <rPh sb="8" eb="10">
      <t>イジョウ</t>
    </rPh>
    <phoneticPr fontId="4"/>
  </si>
  <si>
    <t>(台)以上必要</t>
    <rPh sb="1" eb="2">
      <t>ダイ</t>
    </rPh>
    <rPh sb="3" eb="5">
      <t>イジョウ</t>
    </rPh>
    <rPh sb="5" eb="7">
      <t>ヒツヨウ</t>
    </rPh>
    <phoneticPr fontId="4"/>
  </si>
  <si>
    <t>規模</t>
    <rPh sb="0" eb="2">
      <t>キボ</t>
    </rPh>
    <phoneticPr fontId="4"/>
  </si>
  <si>
    <t>２．３×５</t>
    <phoneticPr fontId="4"/>
  </si>
  <si>
    <t>２．５×６</t>
    <phoneticPr fontId="4"/>
  </si>
  <si>
    <t>３．５×６</t>
    <phoneticPr fontId="4"/>
  </si>
  <si>
    <t>３×７．７</t>
    <phoneticPr fontId="4"/>
  </si>
  <si>
    <t>計</t>
    <rPh sb="0" eb="1">
      <t>ケイ</t>
    </rPh>
    <phoneticPr fontId="4"/>
  </si>
  <si>
    <t>義務台数</t>
    <rPh sb="0" eb="2">
      <t>ギム</t>
    </rPh>
    <rPh sb="2" eb="4">
      <t>ダイスウ</t>
    </rPh>
    <phoneticPr fontId="4"/>
  </si>
  <si>
    <t>付置台数</t>
    <rPh sb="0" eb="2">
      <t>フチ</t>
    </rPh>
    <rPh sb="2" eb="4">
      <t>ダイスウ</t>
    </rPh>
    <phoneticPr fontId="4"/>
  </si>
  <si>
    <t>敷地外</t>
    <rPh sb="0" eb="3">
      <t>シキチガイ</t>
    </rPh>
    <phoneticPr fontId="4"/>
  </si>
  <si>
    <t>２００ｍ例外設置</t>
    <rPh sb="4" eb="6">
      <t>レイガイ</t>
    </rPh>
    <rPh sb="6" eb="8">
      <t>セッチ</t>
    </rPh>
    <phoneticPr fontId="4"/>
  </si>
  <si>
    <t>有り</t>
    <rPh sb="0" eb="1">
      <t>ア</t>
    </rPh>
    <phoneticPr fontId="4"/>
  </si>
  <si>
    <t>・</t>
    <phoneticPr fontId="4"/>
  </si>
  <si>
    <t>無し</t>
    <rPh sb="0" eb="1">
      <t>ナ</t>
    </rPh>
    <phoneticPr fontId="4"/>
  </si>
  <si>
    <t>附置義務条例チェックシート</t>
    <rPh sb="0" eb="2">
      <t>フチ</t>
    </rPh>
    <rPh sb="2" eb="4">
      <t>ギム</t>
    </rPh>
    <rPh sb="4" eb="6">
      <t>ジョウレイ</t>
    </rPh>
    <phoneticPr fontId="4"/>
  </si>
  <si>
    <t>２００㎡＝</t>
    <phoneticPr fontId="4"/>
  </si>
  <si>
    <t>※事務所・その他</t>
    <rPh sb="1" eb="3">
      <t>ジム</t>
    </rPh>
    <rPh sb="3" eb="4">
      <t>ショ</t>
    </rPh>
    <rPh sb="7" eb="8">
      <t>タ</t>
    </rPh>
    <phoneticPr fontId="2"/>
  </si>
  <si>
    <t>※百貨店・店舗</t>
    <rPh sb="1" eb="4">
      <t>ヒャッカテン</t>
    </rPh>
    <rPh sb="5" eb="7">
      <t>テンポ</t>
    </rPh>
    <phoneticPr fontId="2"/>
  </si>
  <si>
    <t>㎡</t>
  </si>
  <si>
    <t>共同住宅荷捌き駐車場附置判断</t>
    <rPh sb="0" eb="4">
      <t>キョウドウジュウタク</t>
    </rPh>
    <rPh sb="4" eb="6">
      <t>ニサバ</t>
    </rPh>
    <rPh sb="7" eb="10">
      <t>チュウシャジョウ</t>
    </rPh>
    <rPh sb="10" eb="12">
      <t>フチ</t>
    </rPh>
    <rPh sb="12" eb="14">
      <t>ハンダン</t>
    </rPh>
    <phoneticPr fontId="2"/>
  </si>
  <si>
    <t>都市再生緊急整備地域</t>
    <rPh sb="0" eb="2">
      <t>トシ</t>
    </rPh>
    <rPh sb="2" eb="4">
      <t>サイセイ</t>
    </rPh>
    <rPh sb="4" eb="6">
      <t>キンキュウ</t>
    </rPh>
    <rPh sb="6" eb="8">
      <t>セイビ</t>
    </rPh>
    <rPh sb="8" eb="10">
      <t>チイキ</t>
    </rPh>
    <phoneticPr fontId="2"/>
  </si>
  <si>
    <t>範囲内</t>
    <rPh sb="0" eb="3">
      <t>ハンイナイ</t>
    </rPh>
    <phoneticPr fontId="2"/>
  </si>
  <si>
    <t>範囲外</t>
    <rPh sb="0" eb="3">
      <t>ハンイガイ</t>
    </rPh>
    <phoneticPr fontId="2"/>
  </si>
  <si>
    <t>都市再生緊急整備地域</t>
    <rPh sb="0" eb="4">
      <t>トシサイセイ</t>
    </rPh>
    <rPh sb="4" eb="6">
      <t>キンキュウ</t>
    </rPh>
    <rPh sb="6" eb="8">
      <t>セイビ</t>
    </rPh>
    <rPh sb="8" eb="10">
      <t>チイキ</t>
    </rPh>
    <phoneticPr fontId="2"/>
  </si>
  <si>
    <t>/4,000)＋</t>
    <phoneticPr fontId="4"/>
  </si>
  <si>
    <t>⑩</t>
    <phoneticPr fontId="4"/>
  </si>
  <si>
    <t>⑥共同住宅
戸数</t>
    <rPh sb="1" eb="5">
      <t>キョウドウジュウタク</t>
    </rPh>
    <rPh sb="6" eb="8">
      <t>コスウ</t>
    </rPh>
    <phoneticPr fontId="2"/>
  </si>
  <si>
    <t>⑪</t>
    <phoneticPr fontId="4"/>
  </si>
  <si>
    <t>（⑥</t>
    <phoneticPr fontId="2"/>
  </si>
  <si>
    <t>/100戸)=</t>
    <rPh sb="4" eb="5">
      <t>コ</t>
    </rPh>
    <phoneticPr fontId="2"/>
  </si>
  <si>
    <t>※共同住宅</t>
    <rPh sb="1" eb="5">
      <t>キョウドウジュウタク</t>
    </rPh>
    <phoneticPr fontId="2"/>
  </si>
  <si>
    <t>戸</t>
    <rPh sb="0" eb="1">
      <t>ト</t>
    </rPh>
    <phoneticPr fontId="4"/>
  </si>
  <si>
    <t>⑤共同住宅</t>
    <rPh sb="1" eb="5">
      <t>キョウドウジュウタク</t>
    </rPh>
    <phoneticPr fontId="2"/>
  </si>
  <si>
    <t>（⑨に含む）「特定用途①～④部分が2,000㎡超える」又は「共同住宅の用途に供する面積が2,000㎡を超えかつ戸数が50戸以上」に限る</t>
    <rPh sb="3" eb="4">
      <t>フク</t>
    </rPh>
    <rPh sb="7" eb="9">
      <t>トクテイ</t>
    </rPh>
    <rPh sb="9" eb="11">
      <t>ヨウト</t>
    </rPh>
    <rPh sb="14" eb="16">
      <t>ブブン</t>
    </rPh>
    <rPh sb="23" eb="24">
      <t>コ</t>
    </rPh>
    <rPh sb="27" eb="28">
      <t>マタ</t>
    </rPh>
    <rPh sb="30" eb="32">
      <t>キョウドウ</t>
    </rPh>
    <rPh sb="32" eb="34">
      <t>ジュウタク</t>
    </rPh>
    <rPh sb="35" eb="37">
      <t>ヨウト</t>
    </rPh>
    <rPh sb="38" eb="39">
      <t>キョウ</t>
    </rPh>
    <rPh sb="41" eb="43">
      <t>メンセキ</t>
    </rPh>
    <rPh sb="51" eb="52">
      <t>コ</t>
    </rPh>
    <rPh sb="55" eb="57">
      <t>コスウ</t>
    </rPh>
    <rPh sb="60" eb="63">
      <t>コイジョウ</t>
    </rPh>
    <rPh sb="65" eb="66">
      <t>カギ</t>
    </rPh>
    <phoneticPr fontId="4"/>
  </si>
  <si>
    <t>①～④2,000平米超え,⑤共同住宅2,000㎡を超えかつ50戸以上</t>
    <rPh sb="8" eb="10">
      <t>ヘイベイ</t>
    </rPh>
    <rPh sb="10" eb="11">
      <t>コ</t>
    </rPh>
    <rPh sb="14" eb="18">
      <t>キョウドウジュウタク</t>
    </rPh>
    <rPh sb="25" eb="26">
      <t>コ</t>
    </rPh>
    <rPh sb="31" eb="32">
      <t>ト</t>
    </rPh>
    <rPh sb="32" eb="34">
      <t>イジョウ</t>
    </rPh>
    <phoneticPr fontId="2"/>
  </si>
  <si>
    <t>①～④2,000平米未満,⑤共同住宅2,000㎡を超えかつ50戸以上</t>
    <rPh sb="8" eb="10">
      <t>ヘイベイ</t>
    </rPh>
    <rPh sb="10" eb="12">
      <t>ミマン</t>
    </rPh>
    <rPh sb="14" eb="18">
      <t>キョウドウジュウタク</t>
    </rPh>
    <rPh sb="25" eb="26">
      <t>コ</t>
    </rPh>
    <rPh sb="31" eb="32">
      <t>ト</t>
    </rPh>
    <rPh sb="32" eb="34">
      <t>イジョウ</t>
    </rPh>
    <phoneticPr fontId="2"/>
  </si>
  <si>
    <t>①～④2,000平米超え,⑤共同住宅2,000㎡以下又は50戸未満</t>
    <rPh sb="8" eb="10">
      <t>ヘイベイ</t>
    </rPh>
    <rPh sb="10" eb="11">
      <t>コ</t>
    </rPh>
    <rPh sb="14" eb="18">
      <t>キョウドウジュウタク</t>
    </rPh>
    <rPh sb="24" eb="26">
      <t>イカ</t>
    </rPh>
    <rPh sb="26" eb="27">
      <t>マタ</t>
    </rPh>
    <rPh sb="30" eb="31">
      <t>ト</t>
    </rPh>
    <rPh sb="31" eb="33">
      <t>ミマン</t>
    </rPh>
    <phoneticPr fontId="2"/>
  </si>
  <si>
    <t>①～④2,000平米未満,⑤共同住宅2,000㎡以下又は50戸未満</t>
    <rPh sb="8" eb="10">
      <t>ヘイベイ</t>
    </rPh>
    <rPh sb="10" eb="12">
      <t>ミマン</t>
    </rPh>
    <rPh sb="14" eb="18">
      <t>キョウドウジュウタク</t>
    </rPh>
    <rPh sb="24" eb="26">
      <t>イカ</t>
    </rPh>
    <rPh sb="26" eb="27">
      <t>マタ</t>
    </rPh>
    <rPh sb="30" eb="31">
      <t>ト</t>
    </rPh>
    <rPh sb="31" eb="33">
      <t>ミマン</t>
    </rPh>
    <phoneticPr fontId="2"/>
  </si>
  <si>
    <t>特定用途（共同住宅除く）&lt;6000㎡</t>
    <rPh sb="0" eb="4">
      <t>トクテイヨウト</t>
    </rPh>
    <rPh sb="5" eb="9">
      <t>キョウドウジュウタク</t>
    </rPh>
    <rPh sb="9" eb="10">
      <t>ノゾ</t>
    </rPh>
    <phoneticPr fontId="2"/>
  </si>
  <si>
    <t>共同住宅&lt;6000㎡</t>
    <rPh sb="0" eb="4">
      <t>キョウドウジュウタク</t>
    </rPh>
    <phoneticPr fontId="2"/>
  </si>
  <si>
    <t>特定用途（共同住宅含む）&lt;6000㎡</t>
    <rPh sb="0" eb="4">
      <t>トクテイヨウト</t>
    </rPh>
    <rPh sb="5" eb="9">
      <t>キョウドウジュウタク</t>
    </rPh>
    <rPh sb="9" eb="10">
      <t>フク</t>
    </rPh>
    <phoneticPr fontId="2"/>
  </si>
  <si>
    <t>荷捌き附置義務なし</t>
    <rPh sb="0" eb="2">
      <t>ニサバ</t>
    </rPh>
    <rPh sb="3" eb="7">
      <t>フチギム</t>
    </rPh>
    <phoneticPr fontId="2"/>
  </si>
  <si>
    <t>※共同住宅を除く</t>
    <rPh sb="1" eb="5">
      <t>キョウドウジュウタク</t>
    </rPh>
    <rPh sb="6" eb="7">
      <t>ノゾ</t>
    </rPh>
    <phoneticPr fontId="2"/>
  </si>
  <si>
    <t>④その他</t>
    <rPh sb="3" eb="4">
      <t>タ</t>
    </rPh>
    <phoneticPr fontId="4"/>
  </si>
  <si>
    <t>⑦計</t>
    <rPh sb="1" eb="2">
      <t>ケイ</t>
    </rPh>
    <phoneticPr fontId="4"/>
  </si>
  <si>
    <t>⑦×⑧＝</t>
    <phoneticPr fontId="4"/>
  </si>
  <si>
    <r>
      <t>・都市再生緊急整備地域</t>
    </r>
    <r>
      <rPr>
        <sz val="9"/>
        <rFont val="ＤＨＰ平成明朝体W3"/>
        <family val="1"/>
        <charset val="128"/>
      </rPr>
      <t>範囲外</t>
    </r>
    <r>
      <rPr>
        <sz val="8"/>
        <rFont val="ＤＨＰ平成明朝体W3"/>
        <family val="1"/>
        <charset val="128"/>
      </rPr>
      <t xml:space="preserve">
　　→敷地面積＞1,000㎡が対象
・都市再生緊急整備地域</t>
    </r>
    <r>
      <rPr>
        <sz val="9"/>
        <rFont val="ＤＨＰ平成明朝体W3"/>
        <family val="1"/>
        <charset val="128"/>
      </rPr>
      <t>範囲内</t>
    </r>
    <r>
      <rPr>
        <sz val="8"/>
        <rFont val="ＤＨＰ平成明朝体W3"/>
        <family val="1"/>
        <charset val="128"/>
      </rPr>
      <t xml:space="preserve">
　　→敷地面積1,000㎡未満も対象</t>
    </r>
    <rPh sb="1" eb="5">
      <t>トシサイセイ</t>
    </rPh>
    <rPh sb="5" eb="7">
      <t>キンキュウ</t>
    </rPh>
    <rPh sb="7" eb="9">
      <t>セイビ</t>
    </rPh>
    <rPh sb="9" eb="11">
      <t>チイキ</t>
    </rPh>
    <rPh sb="11" eb="13">
      <t>ハンイ</t>
    </rPh>
    <rPh sb="13" eb="14">
      <t>ガイ</t>
    </rPh>
    <rPh sb="18" eb="20">
      <t>シキチ</t>
    </rPh>
    <rPh sb="20" eb="22">
      <t>メンセキ</t>
    </rPh>
    <rPh sb="30" eb="32">
      <t>タイショウ</t>
    </rPh>
    <rPh sb="34" eb="36">
      <t>トシ</t>
    </rPh>
    <rPh sb="36" eb="38">
      <t>サイセイ</t>
    </rPh>
    <rPh sb="38" eb="40">
      <t>キンキュウ</t>
    </rPh>
    <rPh sb="40" eb="42">
      <t>セイビ</t>
    </rPh>
    <rPh sb="42" eb="44">
      <t>チイキ</t>
    </rPh>
    <rPh sb="44" eb="47">
      <t>ハンイナイ</t>
    </rPh>
    <rPh sb="51" eb="53">
      <t>シキチ</t>
    </rPh>
    <rPh sb="53" eb="55">
      <t>メンセキ</t>
    </rPh>
    <rPh sb="61" eb="63">
      <t>ミマン</t>
    </rPh>
    <rPh sb="64" eb="66">
      <t>タイショウ</t>
    </rPh>
    <phoneticPr fontId="4"/>
  </si>
  <si>
    <t>⑩×⑪＝</t>
    <phoneticPr fontId="4"/>
  </si>
  <si>
    <t>(⑨×３/10＝</t>
    <phoneticPr fontId="4"/>
  </si>
  <si>
    <t>台(⑨)</t>
    <rPh sb="0" eb="1">
      <t>ダイ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</si>
</sst>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_ "/>
    <numFmt numFmtId="177" formatCode="0_);\(0\)"/>
    <numFmt numFmtId="178" formatCode="0.000_ "/>
  </numFmts>
  <fonts count="15" x14ac:knownFonts="1">
    <font>
      <sz val="11"/>
      <color theme="1"/>
      <name val="ＭＳ Ｐゴシック"/>
      <family val="2"/>
      <charset val="128"/>
      <scheme val="minor"/>
    </font>
    <font>
      <sz val="11"/>
      <name val="ＤＨＰ平成明朝体W3"/>
      <family val="1"/>
      <charset val="128"/>
    </font>
    <font>
      <sz val="6"/>
      <name val="ＭＳ Ｐゴシック"/>
      <family val="2"/>
      <charset val="128"/>
      <scheme val="minor"/>
    </font>
    <font>
      <sz val="20"/>
      <name val="ＤＨＰ平成明朝体W3"/>
      <family val="1"/>
      <charset val="128"/>
    </font>
    <font>
      <sz val="6"/>
      <name val="ＭＳ Ｐゴシック"/>
      <family val="3"/>
      <charset val="128"/>
    </font>
    <font>
      <b/>
      <sz val="11"/>
      <name val="ＤＨＰ平成明朝体W3"/>
      <family val="1"/>
      <charset val="128"/>
    </font>
    <font>
      <sz val="16"/>
      <name val="ＤＨＰ平成明朝体W3"/>
      <family val="1"/>
      <charset val="128"/>
    </font>
    <font>
      <sz val="11"/>
      <color theme="1"/>
      <name val="ＭＳ Ｐゴシック"/>
      <family val="2"/>
      <charset val="128"/>
      <scheme val="minor"/>
    </font>
    <font>
      <sz val="9"/>
      <name val="ＤＨＰ平成明朝体W3"/>
      <family val="1"/>
      <charset val="128"/>
    </font>
    <font>
      <b/>
      <sz val="11"/>
      <color theme="1"/>
      <name val="ＭＳ Ｐゴシック"/>
      <family val="3"/>
      <charset val="128"/>
      <scheme val="minor"/>
    </font>
    <font>
      <sz val="8"/>
      <name val="ＤＨＰ平成明朝体W3"/>
      <family val="1"/>
      <charset val="128"/>
    </font>
    <font>
      <sz val="10"/>
      <name val="ＤＨＰ平成明朝体W3"/>
      <family val="1"/>
      <charset val="128"/>
    </font>
    <font>
      <sz val="10"/>
      <color theme="1"/>
      <name val="ＭＳ Ｐゴシック"/>
      <family val="3"/>
      <charset val="128"/>
      <scheme val="minor"/>
    </font>
    <font>
      <sz val="10"/>
      <color rgb="FFFF0000"/>
      <name val="ＭＳ Ｐゴシック"/>
      <family val="3"/>
      <charset val="128"/>
      <scheme val="minor"/>
    </font>
    <font>
      <sz val="11"/>
      <color theme="1"/>
      <name val="ＤＨＰ平成明朝体W3"/>
      <family val="1"/>
      <charset val="128"/>
    </font>
  </fonts>
  <fills count="6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lightGray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6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medium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dashed">
        <color indexed="64"/>
      </left>
      <right/>
      <top style="medium">
        <color indexed="64"/>
      </top>
      <bottom/>
      <diagonal/>
    </border>
    <border>
      <left style="dashed">
        <color indexed="64"/>
      </left>
      <right/>
      <top/>
      <bottom style="dashed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medium">
        <color indexed="64"/>
      </right>
      <top/>
      <bottom style="dashed">
        <color indexed="64"/>
      </bottom>
      <diagonal/>
    </border>
    <border>
      <left/>
      <right style="dashed">
        <color indexed="64"/>
      </right>
      <top/>
      <bottom/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 style="dashed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38" fontId="7" fillId="0" borderId="0" applyFont="0" applyFill="0" applyBorder="0" applyAlignment="0" applyProtection="0">
      <alignment vertical="center"/>
    </xf>
  </cellStyleXfs>
  <cellXfs count="223">
    <xf numFmtId="0" fontId="0" fillId="0" borderId="0" xfId="0">
      <alignment vertical="center"/>
    </xf>
    <xf numFmtId="0" fontId="1" fillId="0" borderId="8" xfId="0" applyFont="1" applyBorder="1">
      <alignment vertical="center"/>
    </xf>
    <xf numFmtId="0" fontId="1" fillId="0" borderId="17" xfId="0" applyFont="1" applyBorder="1">
      <alignment vertical="center"/>
    </xf>
    <xf numFmtId="0" fontId="1" fillId="0" borderId="20" xfId="0" applyFont="1" applyBorder="1">
      <alignment vertical="center"/>
    </xf>
    <xf numFmtId="0" fontId="1" fillId="0" borderId="24" xfId="0" applyFont="1" applyBorder="1">
      <alignment vertical="center"/>
    </xf>
    <xf numFmtId="0" fontId="1" fillId="0" borderId="25" xfId="0" applyFont="1" applyBorder="1">
      <alignment vertical="center"/>
    </xf>
    <xf numFmtId="176" fontId="0" fillId="0" borderId="33" xfId="0" applyNumberFormat="1" applyBorder="1">
      <alignment vertical="center"/>
    </xf>
    <xf numFmtId="0" fontId="0" fillId="0" borderId="33" xfId="0" applyBorder="1">
      <alignment vertical="center"/>
    </xf>
    <xf numFmtId="0" fontId="1" fillId="3" borderId="12" xfId="0" applyFont="1" applyFill="1" applyBorder="1">
      <alignment vertical="center"/>
    </xf>
    <xf numFmtId="0" fontId="1" fillId="0" borderId="10" xfId="0" applyFont="1" applyBorder="1">
      <alignment vertical="center"/>
    </xf>
    <xf numFmtId="0" fontId="1" fillId="4" borderId="0" xfId="0" applyFont="1" applyFill="1">
      <alignment vertical="center"/>
    </xf>
    <xf numFmtId="0" fontId="1" fillId="4" borderId="0" xfId="0" applyFont="1" applyFill="1" applyAlignment="1">
      <alignment horizontal="center"/>
    </xf>
    <xf numFmtId="0" fontId="1" fillId="4" borderId="30" xfId="0" applyFont="1" applyFill="1" applyBorder="1">
      <alignment vertical="center"/>
    </xf>
    <xf numFmtId="0" fontId="1" fillId="4" borderId="7" xfId="0" applyFont="1" applyFill="1" applyBorder="1">
      <alignment vertical="center"/>
    </xf>
    <xf numFmtId="0" fontId="1" fillId="4" borderId="31" xfId="0" applyFont="1" applyFill="1" applyBorder="1">
      <alignment vertical="center"/>
    </xf>
    <xf numFmtId="0" fontId="1" fillId="4" borderId="17" xfId="0" applyFont="1" applyFill="1" applyBorder="1">
      <alignment vertical="center"/>
    </xf>
    <xf numFmtId="0" fontId="8" fillId="4" borderId="0" xfId="0" applyFont="1" applyFill="1" applyAlignment="1"/>
    <xf numFmtId="0" fontId="1" fillId="4" borderId="14" xfId="0" applyFont="1" applyFill="1" applyBorder="1" applyAlignment="1">
      <alignment horizontal="center" vertical="center"/>
    </xf>
    <xf numFmtId="0" fontId="1" fillId="4" borderId="9" xfId="0" applyFont="1" applyFill="1" applyBorder="1" applyAlignment="1">
      <alignment horizontal="center" vertical="center"/>
    </xf>
    <xf numFmtId="0" fontId="1" fillId="4" borderId="16" xfId="0" applyFont="1" applyFill="1" applyBorder="1">
      <alignment vertical="center"/>
    </xf>
    <xf numFmtId="0" fontId="1" fillId="4" borderId="30" xfId="0" applyFont="1" applyFill="1" applyBorder="1" applyAlignment="1">
      <alignment horizontal="left"/>
    </xf>
    <xf numFmtId="0" fontId="1" fillId="4" borderId="0" xfId="0" applyFont="1" applyFill="1" applyAlignment="1">
      <alignment horizontal="right"/>
    </xf>
    <xf numFmtId="0" fontId="1" fillId="4" borderId="8" xfId="0" applyFont="1" applyFill="1" applyBorder="1">
      <alignment vertical="center"/>
    </xf>
    <xf numFmtId="0" fontId="1" fillId="4" borderId="14" xfId="0" applyFont="1" applyFill="1" applyBorder="1">
      <alignment vertical="center"/>
    </xf>
    <xf numFmtId="0" fontId="1" fillId="4" borderId="32" xfId="0" applyFont="1" applyFill="1" applyBorder="1">
      <alignment vertical="center"/>
    </xf>
    <xf numFmtId="0" fontId="1" fillId="4" borderId="2" xfId="0" applyFont="1" applyFill="1" applyBorder="1">
      <alignment vertical="center"/>
    </xf>
    <xf numFmtId="0" fontId="1" fillId="4" borderId="5" xfId="0" applyFont="1" applyFill="1" applyBorder="1">
      <alignment vertical="center"/>
    </xf>
    <xf numFmtId="0" fontId="1" fillId="4" borderId="36" xfId="0" applyFont="1" applyFill="1" applyBorder="1">
      <alignment vertical="center"/>
    </xf>
    <xf numFmtId="0" fontId="1" fillId="4" borderId="35" xfId="0" applyFont="1" applyFill="1" applyBorder="1">
      <alignment vertical="center"/>
    </xf>
    <xf numFmtId="0" fontId="1" fillId="4" borderId="34" xfId="0" applyFont="1" applyFill="1" applyBorder="1">
      <alignment vertical="center"/>
    </xf>
    <xf numFmtId="0" fontId="1" fillId="4" borderId="41" xfId="0" applyFont="1" applyFill="1" applyBorder="1">
      <alignment vertical="center"/>
    </xf>
    <xf numFmtId="0" fontId="1" fillId="4" borderId="42" xfId="0" applyFont="1" applyFill="1" applyBorder="1">
      <alignment vertical="center"/>
    </xf>
    <xf numFmtId="0" fontId="1" fillId="4" borderId="40" xfId="0" applyFont="1" applyFill="1" applyBorder="1">
      <alignment vertical="center"/>
    </xf>
    <xf numFmtId="0" fontId="1" fillId="4" borderId="10" xfId="0" applyFont="1" applyFill="1" applyBorder="1">
      <alignment vertical="center"/>
    </xf>
    <xf numFmtId="0" fontId="1" fillId="4" borderId="12" xfId="0" applyFont="1" applyFill="1" applyBorder="1">
      <alignment vertical="center"/>
    </xf>
    <xf numFmtId="0" fontId="1" fillId="4" borderId="43" xfId="0" applyFont="1" applyFill="1" applyBorder="1">
      <alignment vertical="center"/>
    </xf>
    <xf numFmtId="0" fontId="1" fillId="4" borderId="44" xfId="0" applyFont="1" applyFill="1" applyBorder="1">
      <alignment vertical="center"/>
    </xf>
    <xf numFmtId="0" fontId="1" fillId="4" borderId="45" xfId="0" applyFont="1" applyFill="1" applyBorder="1">
      <alignment vertical="center"/>
    </xf>
    <xf numFmtId="0" fontId="1" fillId="4" borderId="46" xfId="0" applyFont="1" applyFill="1" applyBorder="1">
      <alignment vertical="center"/>
    </xf>
    <xf numFmtId="0" fontId="1" fillId="4" borderId="47" xfId="0" applyFont="1" applyFill="1" applyBorder="1">
      <alignment vertical="center"/>
    </xf>
    <xf numFmtId="0" fontId="1" fillId="4" borderId="48" xfId="0" applyFont="1" applyFill="1" applyBorder="1">
      <alignment vertical="center"/>
    </xf>
    <xf numFmtId="0" fontId="1" fillId="4" borderId="49" xfId="0" applyFont="1" applyFill="1" applyBorder="1">
      <alignment vertical="center"/>
    </xf>
    <xf numFmtId="0" fontId="1" fillId="4" borderId="50" xfId="0" applyFont="1" applyFill="1" applyBorder="1">
      <alignment vertical="center"/>
    </xf>
    <xf numFmtId="0" fontId="1" fillId="4" borderId="51" xfId="0" applyFont="1" applyFill="1" applyBorder="1">
      <alignment vertical="center"/>
    </xf>
    <xf numFmtId="38" fontId="1" fillId="4" borderId="19" xfId="1" applyFont="1" applyFill="1" applyBorder="1" applyAlignment="1" applyProtection="1">
      <protection locked="0"/>
    </xf>
    <xf numFmtId="0" fontId="9" fillId="0" borderId="0" xfId="0" applyFont="1">
      <alignment vertical="center"/>
    </xf>
    <xf numFmtId="176" fontId="0" fillId="0" borderId="0" xfId="0" applyNumberFormat="1">
      <alignment vertical="center"/>
    </xf>
    <xf numFmtId="38" fontId="1" fillId="2" borderId="19" xfId="1" applyFont="1" applyFill="1" applyBorder="1" applyAlignment="1" applyProtection="1">
      <protection locked="0"/>
    </xf>
    <xf numFmtId="38" fontId="0" fillId="0" borderId="0" xfId="0" applyNumberFormat="1">
      <alignment vertical="center"/>
    </xf>
    <xf numFmtId="0" fontId="12" fillId="0" borderId="0" xfId="0" applyFont="1">
      <alignment vertical="center"/>
    </xf>
    <xf numFmtId="0" fontId="13" fillId="0" borderId="0" xfId="0" applyFont="1">
      <alignment vertical="center"/>
    </xf>
    <xf numFmtId="0" fontId="0" fillId="0" borderId="34" xfId="0" applyBorder="1" applyAlignment="1">
      <alignment horizontal="right" vertical="center"/>
    </xf>
    <xf numFmtId="0" fontId="1" fillId="4" borderId="65" xfId="0" applyFont="1" applyFill="1" applyBorder="1">
      <alignment vertical="center"/>
    </xf>
    <xf numFmtId="0" fontId="1" fillId="4" borderId="14" xfId="0" applyFont="1" applyFill="1" applyBorder="1" applyAlignment="1">
      <alignment horizontal="center"/>
    </xf>
    <xf numFmtId="0" fontId="1" fillId="4" borderId="30" xfId="0" applyFont="1" applyFill="1" applyBorder="1" applyAlignment="1">
      <alignment horizontal="center"/>
    </xf>
    <xf numFmtId="0" fontId="1" fillId="4" borderId="0" xfId="0" applyFont="1" applyFill="1" applyAlignment="1">
      <alignment horizontal="center"/>
    </xf>
    <xf numFmtId="0" fontId="1" fillId="4" borderId="7" xfId="0" applyFont="1" applyFill="1" applyBorder="1" applyAlignment="1">
      <alignment horizontal="center"/>
    </xf>
    <xf numFmtId="0" fontId="1" fillId="4" borderId="27" xfId="0" applyFont="1" applyFill="1" applyBorder="1" applyAlignment="1">
      <alignment horizontal="center"/>
    </xf>
    <xf numFmtId="0" fontId="6" fillId="4" borderId="0" xfId="0" applyFont="1" applyFill="1" applyAlignment="1">
      <alignment horizontal="center" vertical="center"/>
    </xf>
    <xf numFmtId="0" fontId="1" fillId="4" borderId="10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2" borderId="10" xfId="0" applyFont="1" applyFill="1" applyBorder="1" applyAlignment="1" applyProtection="1">
      <alignment horizontal="center" vertical="center"/>
      <protection locked="0"/>
    </xf>
    <xf numFmtId="0" fontId="14" fillId="4" borderId="0" xfId="0" applyFont="1" applyFill="1">
      <alignment vertical="center"/>
    </xf>
    <xf numFmtId="0" fontId="14" fillId="0" borderId="0" xfId="0" applyFont="1">
      <alignment vertical="center"/>
    </xf>
    <xf numFmtId="0" fontId="1" fillId="4" borderId="6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2" borderId="21" xfId="0" applyFont="1" applyFill="1" applyBorder="1" applyAlignment="1" applyProtection="1">
      <alignment horizontal="center"/>
      <protection locked="0"/>
    </xf>
    <xf numFmtId="0" fontId="1" fillId="2" borderId="19" xfId="0" applyFont="1" applyFill="1" applyBorder="1" applyAlignment="1" applyProtection="1">
      <alignment horizontal="center"/>
      <protection locked="0"/>
    </xf>
    <xf numFmtId="0" fontId="1" fillId="2" borderId="20" xfId="0" applyFont="1" applyFill="1" applyBorder="1" applyAlignment="1" applyProtection="1">
      <alignment horizontal="center"/>
      <protection locked="0"/>
    </xf>
    <xf numFmtId="38" fontId="1" fillId="2" borderId="21" xfId="1" applyFont="1" applyFill="1" applyBorder="1" applyAlignment="1" applyProtection="1">
      <alignment horizontal="center"/>
      <protection locked="0"/>
    </xf>
    <xf numFmtId="38" fontId="1" fillId="2" borderId="19" xfId="1" applyFont="1" applyFill="1" applyBorder="1" applyAlignment="1" applyProtection="1">
      <alignment horizontal="center"/>
      <protection locked="0"/>
    </xf>
    <xf numFmtId="38" fontId="1" fillId="2" borderId="20" xfId="1" applyFont="1" applyFill="1" applyBorder="1" applyAlignment="1" applyProtection="1">
      <alignment horizontal="center"/>
      <protection locked="0"/>
    </xf>
    <xf numFmtId="0" fontId="11" fillId="0" borderId="16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1" fillId="0" borderId="36" xfId="0" applyFont="1" applyBorder="1" applyAlignment="1">
      <alignment horizontal="center" vertical="center" wrapText="1"/>
    </xf>
    <xf numFmtId="0" fontId="11" fillId="0" borderId="15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2" borderId="9" xfId="0" applyFont="1" applyFill="1" applyBorder="1" applyAlignment="1" applyProtection="1">
      <alignment horizontal="center"/>
      <protection locked="0"/>
    </xf>
    <xf numFmtId="0" fontId="1" fillId="2" borderId="10" xfId="0" applyFont="1" applyFill="1" applyBorder="1" applyAlignment="1" applyProtection="1">
      <alignment horizontal="center"/>
      <protection locked="0"/>
    </xf>
    <xf numFmtId="0" fontId="1" fillId="2" borderId="11" xfId="0" applyFont="1" applyFill="1" applyBorder="1" applyAlignment="1" applyProtection="1">
      <alignment horizontal="center"/>
      <protection locked="0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 shrinkToFit="1"/>
    </xf>
    <xf numFmtId="0" fontId="1" fillId="0" borderId="7" xfId="0" applyFont="1" applyBorder="1" applyAlignment="1">
      <alignment horizontal="center" vertical="center" shrinkToFit="1"/>
    </xf>
    <xf numFmtId="0" fontId="1" fillId="0" borderId="8" xfId="0" applyFont="1" applyBorder="1" applyAlignment="1">
      <alignment horizontal="center" vertical="center" shrinkToFit="1"/>
    </xf>
    <xf numFmtId="0" fontId="1" fillId="0" borderId="36" xfId="0" applyFont="1" applyBorder="1" applyAlignment="1">
      <alignment horizontal="center" vertical="center" shrinkToFit="1"/>
    </xf>
    <xf numFmtId="0" fontId="1" fillId="0" borderId="14" xfId="0" applyFont="1" applyBorder="1" applyAlignment="1">
      <alignment horizontal="center" vertical="center" shrinkToFit="1"/>
    </xf>
    <xf numFmtId="0" fontId="1" fillId="0" borderId="15" xfId="0" applyFont="1" applyBorder="1" applyAlignment="1">
      <alignment horizontal="center" vertical="center" shrinkToFit="1"/>
    </xf>
    <xf numFmtId="0" fontId="1" fillId="4" borderId="13" xfId="0" applyFont="1" applyFill="1" applyBorder="1" applyAlignment="1">
      <alignment horizontal="center" shrinkToFit="1"/>
    </xf>
    <xf numFmtId="0" fontId="1" fillId="4" borderId="14" xfId="0" applyFont="1" applyFill="1" applyBorder="1" applyAlignment="1">
      <alignment horizontal="center" shrinkToFit="1"/>
    </xf>
    <xf numFmtId="0" fontId="1" fillId="4" borderId="14" xfId="0" applyFont="1" applyFill="1" applyBorder="1" applyAlignment="1">
      <alignment horizontal="center"/>
    </xf>
    <xf numFmtId="0" fontId="1" fillId="4" borderId="30" xfId="0" applyFont="1" applyFill="1" applyBorder="1" applyAlignment="1">
      <alignment horizontal="center"/>
    </xf>
    <xf numFmtId="0" fontId="1" fillId="4" borderId="0" xfId="0" applyFont="1" applyFill="1" applyAlignment="1">
      <alignment horizontal="center"/>
    </xf>
    <xf numFmtId="0" fontId="1" fillId="3" borderId="0" xfId="0" applyFont="1" applyFill="1" applyAlignment="1">
      <alignment horizontal="center"/>
    </xf>
    <xf numFmtId="38" fontId="1" fillId="4" borderId="14" xfId="0" applyNumberFormat="1" applyFont="1" applyFill="1" applyBorder="1" applyAlignment="1">
      <alignment horizontal="center"/>
    </xf>
    <xf numFmtId="0" fontId="1" fillId="4" borderId="32" xfId="0" applyFont="1" applyFill="1" applyBorder="1" applyAlignment="1">
      <alignment horizontal="center"/>
    </xf>
    <xf numFmtId="0" fontId="3" fillId="4" borderId="0" xfId="0" applyFont="1" applyFill="1" applyAlignment="1">
      <alignment horizontal="center"/>
    </xf>
    <xf numFmtId="0" fontId="1" fillId="0" borderId="1" xfId="0" applyFont="1" applyBorder="1" applyAlignment="1">
      <alignment horizontal="center"/>
    </xf>
    <xf numFmtId="49" fontId="1" fillId="2" borderId="4" xfId="0" applyNumberFormat="1" applyFont="1" applyFill="1" applyBorder="1" applyAlignment="1" applyProtection="1">
      <alignment horizontal="center" shrinkToFit="1"/>
      <protection locked="0"/>
    </xf>
    <xf numFmtId="49" fontId="1" fillId="2" borderId="2" xfId="0" applyNumberFormat="1" applyFont="1" applyFill="1" applyBorder="1" applyAlignment="1" applyProtection="1">
      <alignment horizontal="center" shrinkToFit="1"/>
      <protection locked="0"/>
    </xf>
    <xf numFmtId="49" fontId="1" fillId="2" borderId="5" xfId="0" applyNumberFormat="1" applyFont="1" applyFill="1" applyBorder="1" applyAlignment="1" applyProtection="1">
      <alignment horizontal="center" shrinkToFit="1"/>
      <protection locked="0"/>
    </xf>
    <xf numFmtId="38" fontId="1" fillId="0" borderId="16" xfId="1" applyFont="1" applyBorder="1" applyAlignment="1" applyProtection="1">
      <alignment horizontal="center"/>
      <protection locked="0"/>
    </xf>
    <xf numFmtId="38" fontId="1" fillId="0" borderId="7" xfId="1" applyFont="1" applyBorder="1" applyAlignment="1" applyProtection="1">
      <alignment horizontal="center"/>
      <protection locked="0"/>
    </xf>
    <xf numFmtId="38" fontId="1" fillId="0" borderId="22" xfId="1" applyFont="1" applyBorder="1" applyAlignment="1" applyProtection="1">
      <alignment horizontal="center"/>
      <protection locked="0"/>
    </xf>
    <xf numFmtId="38" fontId="1" fillId="0" borderId="23" xfId="1" applyFont="1" applyBorder="1" applyAlignment="1" applyProtection="1">
      <alignment horizontal="center"/>
      <protection locked="0"/>
    </xf>
    <xf numFmtId="0" fontId="1" fillId="0" borderId="18" xfId="0" applyFont="1" applyBorder="1" applyAlignment="1">
      <alignment horizontal="center"/>
    </xf>
    <xf numFmtId="0" fontId="1" fillId="0" borderId="19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3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34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2" borderId="16" xfId="0" applyFont="1" applyFill="1" applyBorder="1" applyAlignment="1" applyProtection="1">
      <alignment horizontal="center"/>
      <protection locked="0"/>
    </xf>
    <xf numFmtId="0" fontId="1" fillId="2" borderId="7" xfId="0" applyFont="1" applyFill="1" applyBorder="1" applyAlignment="1" applyProtection="1">
      <alignment horizontal="center"/>
      <protection locked="0"/>
    </xf>
    <xf numFmtId="0" fontId="1" fillId="2" borderId="22" xfId="0" applyFont="1" applyFill="1" applyBorder="1" applyAlignment="1" applyProtection="1">
      <alignment horizontal="center"/>
      <protection locked="0"/>
    </xf>
    <xf numFmtId="0" fontId="1" fillId="2" borderId="23" xfId="0" applyFont="1" applyFill="1" applyBorder="1" applyAlignment="1" applyProtection="1">
      <alignment horizontal="center"/>
      <protection locked="0"/>
    </xf>
    <xf numFmtId="0" fontId="1" fillId="4" borderId="52" xfId="0" applyFont="1" applyFill="1" applyBorder="1" applyAlignment="1">
      <alignment horizontal="center" vertical="center"/>
    </xf>
    <xf numFmtId="0" fontId="1" fillId="4" borderId="53" xfId="0" applyFont="1" applyFill="1" applyBorder="1" applyAlignment="1">
      <alignment horizontal="center" vertical="center"/>
    </xf>
    <xf numFmtId="0" fontId="1" fillId="5" borderId="55" xfId="0" applyFont="1" applyFill="1" applyBorder="1" applyAlignment="1">
      <alignment horizontal="center" vertical="center"/>
    </xf>
    <xf numFmtId="0" fontId="1" fillId="5" borderId="53" xfId="0" applyFont="1" applyFill="1" applyBorder="1" applyAlignment="1">
      <alignment horizontal="center" vertical="center"/>
    </xf>
    <xf numFmtId="0" fontId="1" fillId="5" borderId="54" xfId="0" applyFont="1" applyFill="1" applyBorder="1" applyAlignment="1">
      <alignment horizontal="center" vertical="center"/>
    </xf>
    <xf numFmtId="38" fontId="1" fillId="4" borderId="0" xfId="0" applyNumberFormat="1" applyFont="1" applyFill="1" applyAlignment="1">
      <alignment horizontal="center"/>
    </xf>
    <xf numFmtId="0" fontId="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1" fillId="4" borderId="7" xfId="0" applyFont="1" applyFill="1" applyBorder="1" applyAlignment="1">
      <alignment horizontal="center" shrinkToFit="1"/>
    </xf>
    <xf numFmtId="178" fontId="1" fillId="4" borderId="0" xfId="0" applyNumberFormat="1" applyFont="1" applyFill="1" applyAlignment="1">
      <alignment horizontal="center"/>
    </xf>
    <xf numFmtId="0" fontId="1" fillId="4" borderId="26" xfId="0" applyFont="1" applyFill="1" applyBorder="1" applyAlignment="1">
      <alignment horizontal="center"/>
    </xf>
    <xf numFmtId="0" fontId="1" fillId="4" borderId="27" xfId="0" applyFont="1" applyFill="1" applyBorder="1" applyAlignment="1">
      <alignment horizontal="center"/>
    </xf>
    <xf numFmtId="0" fontId="6" fillId="4" borderId="0" xfId="0" applyFont="1" applyFill="1" applyAlignment="1">
      <alignment horizontal="center" vertical="center"/>
    </xf>
    <xf numFmtId="0" fontId="1" fillId="4" borderId="14" xfId="0" applyFont="1" applyFill="1" applyBorder="1" applyAlignment="1">
      <alignment horizontal="right"/>
    </xf>
    <xf numFmtId="0" fontId="6" fillId="4" borderId="34" xfId="0" applyFont="1" applyFill="1" applyBorder="1" applyAlignment="1">
      <alignment horizontal="center" vertical="center"/>
    </xf>
    <xf numFmtId="178" fontId="1" fillId="4" borderId="35" xfId="0" applyNumberFormat="1" applyFont="1" applyFill="1" applyBorder="1" applyAlignment="1">
      <alignment horizontal="center"/>
    </xf>
    <xf numFmtId="178" fontId="1" fillId="4" borderId="31" xfId="0" applyNumberFormat="1" applyFont="1" applyFill="1" applyBorder="1" applyAlignment="1">
      <alignment horizontal="center"/>
    </xf>
    <xf numFmtId="178" fontId="1" fillId="4" borderId="36" xfId="0" applyNumberFormat="1" applyFont="1" applyFill="1" applyBorder="1" applyAlignment="1">
      <alignment horizontal="center"/>
    </xf>
    <xf numFmtId="178" fontId="1" fillId="4" borderId="32" xfId="0" applyNumberFormat="1" applyFont="1" applyFill="1" applyBorder="1" applyAlignment="1">
      <alignment horizontal="center"/>
    </xf>
    <xf numFmtId="0" fontId="11" fillId="4" borderId="27" xfId="0" applyFont="1" applyFill="1" applyBorder="1" applyAlignment="1">
      <alignment horizontal="left" vertical="top" wrapText="1"/>
    </xf>
    <xf numFmtId="0" fontId="11" fillId="4" borderId="64" xfId="0" applyFont="1" applyFill="1" applyBorder="1" applyAlignment="1">
      <alignment horizontal="left" vertical="top" wrapText="1"/>
    </xf>
    <xf numFmtId="0" fontId="11" fillId="4" borderId="0" xfId="0" applyFont="1" applyFill="1" applyAlignment="1">
      <alignment horizontal="left" vertical="top" wrapText="1"/>
    </xf>
    <xf numFmtId="0" fontId="11" fillId="4" borderId="60" xfId="0" applyFont="1" applyFill="1" applyBorder="1" applyAlignment="1">
      <alignment horizontal="left" vertical="top" wrapText="1"/>
    </xf>
    <xf numFmtId="178" fontId="1" fillId="4" borderId="34" xfId="0" applyNumberFormat="1" applyFont="1" applyFill="1" applyBorder="1" applyAlignment="1">
      <alignment horizontal="center"/>
    </xf>
    <xf numFmtId="178" fontId="1" fillId="4" borderId="15" xfId="0" applyNumberFormat="1" applyFont="1" applyFill="1" applyBorder="1" applyAlignment="1">
      <alignment horizontal="center"/>
    </xf>
    <xf numFmtId="0" fontId="1" fillId="4" borderId="9" xfId="0" applyFont="1" applyFill="1" applyBorder="1" applyAlignment="1">
      <alignment horizontal="center"/>
    </xf>
    <xf numFmtId="0" fontId="1" fillId="4" borderId="10" xfId="0" applyFont="1" applyFill="1" applyBorder="1" applyAlignment="1">
      <alignment horizontal="center"/>
    </xf>
    <xf numFmtId="0" fontId="1" fillId="4" borderId="11" xfId="0" applyFont="1" applyFill="1" applyBorder="1" applyAlignment="1">
      <alignment horizontal="center"/>
    </xf>
    <xf numFmtId="0" fontId="14" fillId="4" borderId="0" xfId="0" applyFont="1" applyFill="1" applyAlignment="1">
      <alignment horizontal="center" vertical="center"/>
    </xf>
    <xf numFmtId="0" fontId="1" fillId="4" borderId="38" xfId="0" applyFont="1" applyFill="1" applyBorder="1" applyAlignment="1">
      <alignment horizontal="center"/>
    </xf>
    <xf numFmtId="0" fontId="1" fillId="4" borderId="12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2" borderId="10" xfId="0" applyFont="1" applyFill="1" applyBorder="1" applyAlignment="1" applyProtection="1">
      <alignment horizontal="center" vertical="center"/>
      <protection locked="0"/>
    </xf>
    <xf numFmtId="0" fontId="1" fillId="2" borderId="8" xfId="0" applyFont="1" applyFill="1" applyBorder="1" applyAlignment="1" applyProtection="1">
      <alignment horizontal="center"/>
      <protection locked="0"/>
    </xf>
    <xf numFmtId="0" fontId="1" fillId="2" borderId="35" xfId="0" applyFont="1" applyFill="1" applyBorder="1" applyAlignment="1" applyProtection="1">
      <alignment horizontal="center"/>
      <protection locked="0"/>
    </xf>
    <xf numFmtId="0" fontId="1" fillId="2" borderId="0" xfId="0" applyFont="1" applyFill="1" applyAlignment="1" applyProtection="1">
      <alignment horizontal="center"/>
      <protection locked="0"/>
    </xf>
    <xf numFmtId="0" fontId="1" fillId="2" borderId="34" xfId="0" applyFont="1" applyFill="1" applyBorder="1" applyAlignment="1" applyProtection="1">
      <alignment horizontal="center"/>
      <protection locked="0"/>
    </xf>
    <xf numFmtId="0" fontId="1" fillId="4" borderId="35" xfId="0" applyFont="1" applyFill="1" applyBorder="1" applyAlignment="1">
      <alignment horizontal="center"/>
    </xf>
    <xf numFmtId="0" fontId="1" fillId="4" borderId="36" xfId="0" applyFont="1" applyFill="1" applyBorder="1" applyAlignment="1">
      <alignment horizontal="center"/>
    </xf>
    <xf numFmtId="0" fontId="1" fillId="0" borderId="39" xfId="0" applyFont="1" applyBorder="1" applyAlignment="1">
      <alignment horizontal="center"/>
    </xf>
    <xf numFmtId="0" fontId="1" fillId="0" borderId="40" xfId="0" applyFont="1" applyBorder="1" applyAlignment="1">
      <alignment horizontal="center"/>
    </xf>
    <xf numFmtId="0" fontId="1" fillId="4" borderId="8" xfId="0" applyFont="1" applyFill="1" applyBorder="1" applyAlignment="1">
      <alignment horizontal="center"/>
    </xf>
    <xf numFmtId="0" fontId="1" fillId="4" borderId="13" xfId="0" applyFont="1" applyFill="1" applyBorder="1" applyAlignment="1">
      <alignment horizontal="center"/>
    </xf>
    <xf numFmtId="0" fontId="1" fillId="4" borderId="15" xfId="0" applyFont="1" applyFill="1" applyBorder="1" applyAlignment="1">
      <alignment horizontal="center"/>
    </xf>
    <xf numFmtId="0" fontId="1" fillId="4" borderId="16" xfId="0" applyFont="1" applyFill="1" applyBorder="1" applyAlignment="1">
      <alignment horizontal="center"/>
    </xf>
    <xf numFmtId="0" fontId="1" fillId="2" borderId="61" xfId="0" applyFont="1" applyFill="1" applyBorder="1" applyAlignment="1" applyProtection="1">
      <alignment horizontal="center"/>
      <protection locked="0"/>
    </xf>
    <xf numFmtId="0" fontId="1" fillId="2" borderId="62" xfId="0" applyFont="1" applyFill="1" applyBorder="1" applyAlignment="1" applyProtection="1">
      <alignment horizontal="center"/>
      <protection locked="0"/>
    </xf>
    <xf numFmtId="0" fontId="1" fillId="2" borderId="63" xfId="0" applyFont="1" applyFill="1" applyBorder="1" applyAlignment="1" applyProtection="1">
      <alignment horizontal="center"/>
      <protection locked="0"/>
    </xf>
    <xf numFmtId="0" fontId="1" fillId="2" borderId="41" xfId="0" applyFont="1" applyFill="1" applyBorder="1" applyAlignment="1" applyProtection="1">
      <alignment horizontal="center"/>
      <protection locked="0"/>
    </xf>
    <xf numFmtId="0" fontId="1" fillId="2" borderId="42" xfId="0" applyFont="1" applyFill="1" applyBorder="1" applyAlignment="1" applyProtection="1">
      <alignment horizontal="center"/>
      <protection locked="0"/>
    </xf>
    <xf numFmtId="0" fontId="1" fillId="2" borderId="40" xfId="0" applyFont="1" applyFill="1" applyBorder="1" applyAlignment="1" applyProtection="1">
      <alignment horizontal="center"/>
      <protection locked="0"/>
    </xf>
    <xf numFmtId="0" fontId="1" fillId="4" borderId="42" xfId="0" applyFont="1" applyFill="1" applyBorder="1" applyAlignment="1">
      <alignment horizontal="center"/>
    </xf>
    <xf numFmtId="177" fontId="1" fillId="4" borderId="10" xfId="0" applyNumberFormat="1" applyFont="1" applyFill="1" applyBorder="1" applyAlignment="1">
      <alignment horizontal="center"/>
    </xf>
    <xf numFmtId="177" fontId="1" fillId="4" borderId="11" xfId="0" applyNumberFormat="1" applyFont="1" applyFill="1" applyBorder="1" applyAlignment="1">
      <alignment horizontal="center"/>
    </xf>
    <xf numFmtId="38" fontId="5" fillId="4" borderId="14" xfId="0" applyNumberFormat="1" applyFont="1" applyFill="1" applyBorder="1" applyAlignment="1">
      <alignment horizontal="center"/>
    </xf>
    <xf numFmtId="0" fontId="5" fillId="4" borderId="14" xfId="0" applyFont="1" applyFill="1" applyBorder="1" applyAlignment="1">
      <alignment horizontal="center"/>
    </xf>
    <xf numFmtId="0" fontId="1" fillId="2" borderId="2" xfId="0" applyFont="1" applyFill="1" applyBorder="1" applyAlignment="1" applyProtection="1">
      <alignment horizontal="left" shrinkToFit="1"/>
      <protection locked="0"/>
    </xf>
    <xf numFmtId="0" fontId="1" fillId="2" borderId="3" xfId="0" applyFont="1" applyFill="1" applyBorder="1" applyAlignment="1" applyProtection="1">
      <alignment horizontal="left" shrinkToFit="1"/>
      <protection locked="0"/>
    </xf>
    <xf numFmtId="0" fontId="1" fillId="3" borderId="9" xfId="0" applyFont="1" applyFill="1" applyBorder="1" applyAlignment="1">
      <alignment horizontal="center"/>
    </xf>
    <xf numFmtId="0" fontId="1" fillId="3" borderId="10" xfId="0" applyFont="1" applyFill="1" applyBorder="1" applyAlignment="1">
      <alignment horizontal="center"/>
    </xf>
    <xf numFmtId="0" fontId="1" fillId="0" borderId="17" xfId="0" applyFont="1" applyBorder="1" applyAlignment="1">
      <alignment horizontal="center" vertical="center"/>
    </xf>
    <xf numFmtId="0" fontId="1" fillId="0" borderId="32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wrapText="1"/>
    </xf>
    <xf numFmtId="0" fontId="1" fillId="0" borderId="27" xfId="0" applyFont="1" applyBorder="1" applyAlignment="1">
      <alignment horizontal="center" wrapText="1"/>
    </xf>
    <xf numFmtId="0" fontId="1" fillId="0" borderId="28" xfId="0" applyFont="1" applyBorder="1" applyAlignment="1">
      <alignment horizontal="center" wrapText="1"/>
    </xf>
    <xf numFmtId="0" fontId="1" fillId="0" borderId="29" xfId="0" applyFont="1" applyBorder="1" applyAlignment="1">
      <alignment horizontal="center" wrapText="1"/>
    </xf>
    <xf numFmtId="0" fontId="1" fillId="0" borderId="23" xfId="0" applyFont="1" applyBorder="1" applyAlignment="1">
      <alignment horizontal="center" wrapText="1"/>
    </xf>
    <xf numFmtId="0" fontId="1" fillId="0" borderId="24" xfId="0" applyFont="1" applyBorder="1" applyAlignment="1">
      <alignment horizontal="center" wrapText="1"/>
    </xf>
    <xf numFmtId="0" fontId="8" fillId="0" borderId="16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36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0" fillId="0" borderId="9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10" fillId="4" borderId="56" xfId="0" applyFont="1" applyFill="1" applyBorder="1" applyAlignment="1">
      <alignment horizontal="left" wrapText="1"/>
    </xf>
    <xf numFmtId="0" fontId="10" fillId="4" borderId="27" xfId="0" applyFont="1" applyFill="1" applyBorder="1" applyAlignment="1">
      <alignment horizontal="left"/>
    </xf>
    <xf numFmtId="0" fontId="10" fillId="4" borderId="37" xfId="0" applyFont="1" applyFill="1" applyBorder="1" applyAlignment="1">
      <alignment horizontal="left"/>
    </xf>
    <xf numFmtId="0" fontId="10" fillId="4" borderId="57" xfId="0" applyFont="1" applyFill="1" applyBorder="1" applyAlignment="1">
      <alignment horizontal="left"/>
    </xf>
    <xf numFmtId="0" fontId="10" fillId="4" borderId="58" xfId="0" applyFont="1" applyFill="1" applyBorder="1" applyAlignment="1">
      <alignment horizontal="left"/>
    </xf>
    <xf numFmtId="0" fontId="10" fillId="4" borderId="59" xfId="0" applyFont="1" applyFill="1" applyBorder="1" applyAlignment="1">
      <alignment horizontal="left"/>
    </xf>
    <xf numFmtId="0" fontId="1" fillId="4" borderId="31" xfId="0" applyFont="1" applyFill="1" applyBorder="1" applyAlignment="1">
      <alignment horizontal="center"/>
    </xf>
    <xf numFmtId="38" fontId="1" fillId="5" borderId="21" xfId="1" applyFont="1" applyFill="1" applyBorder="1" applyAlignment="1" applyProtection="1">
      <alignment horizontal="center"/>
      <protection locked="0"/>
    </xf>
    <xf numFmtId="38" fontId="1" fillId="5" borderId="19" xfId="1" applyFont="1" applyFill="1" applyBorder="1" applyAlignment="1" applyProtection="1">
      <alignment horizontal="center"/>
      <protection locked="0"/>
    </xf>
    <xf numFmtId="0" fontId="1" fillId="0" borderId="14" xfId="0" applyFont="1" applyFill="1" applyBorder="1" applyAlignment="1">
      <alignment horizontal="center"/>
    </xf>
    <xf numFmtId="0" fontId="1" fillId="0" borderId="0" xfId="0" applyFont="1" applyFill="1" applyAlignment="1">
      <alignment horizont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342899</xdr:colOff>
      <xdr:row>41</xdr:row>
      <xdr:rowOff>209550</xdr:rowOff>
    </xdr:from>
    <xdr:to>
      <xdr:col>14</xdr:col>
      <xdr:colOff>114299</xdr:colOff>
      <xdr:row>43</xdr:row>
      <xdr:rowOff>28575</xdr:rowOff>
    </xdr:to>
    <xdr:sp macro="" textlink="">
      <xdr:nvSpPr>
        <xdr:cNvPr id="2" name="円/楕円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Arrowheads="1"/>
        </xdr:cNvSpPr>
      </xdr:nvSpPr>
      <xdr:spPr bwMode="auto">
        <a:xfrm flipH="1">
          <a:off x="3219449" y="8362950"/>
          <a:ext cx="581025" cy="276225"/>
        </a:xfrm>
        <a:prstGeom prst="ellips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>
            <a:alpha val="0"/>
          </a:srgbClr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47"/>
  <sheetViews>
    <sheetView tabSelected="1" view="pageBreakPreview" zoomScaleNormal="100" zoomScaleSheetLayoutView="100" workbookViewId="0">
      <selection activeCell="L8" sqref="L8"/>
    </sheetView>
  </sheetViews>
  <sheetFormatPr defaultRowHeight="13" x14ac:dyDescent="0.2"/>
  <cols>
    <col min="1" max="1" width="3" customWidth="1"/>
    <col min="2" max="2" width="5.453125" customWidth="1"/>
    <col min="3" max="3" width="2.36328125" customWidth="1"/>
    <col min="4" max="4" width="2.81640625" customWidth="1"/>
    <col min="5" max="5" width="6.90625" customWidth="1"/>
    <col min="6" max="6" width="3.6328125" customWidth="1"/>
    <col min="7" max="7" width="3.36328125" customWidth="1"/>
    <col min="8" max="8" width="5.453125" customWidth="1"/>
    <col min="9" max="9" width="4.36328125" customWidth="1"/>
    <col min="10" max="10" width="3.1796875" customWidth="1"/>
    <col min="11" max="11" width="7.1796875" customWidth="1"/>
    <col min="12" max="12" width="3" customWidth="1"/>
    <col min="13" max="13" width="4.54296875" customWidth="1"/>
    <col min="14" max="14" width="8.1796875" customWidth="1"/>
    <col min="15" max="15" width="3" customWidth="1"/>
    <col min="16" max="16" width="3.36328125" customWidth="1"/>
    <col min="17" max="17" width="4.1796875" customWidth="1"/>
    <col min="18" max="18" width="3" customWidth="1"/>
    <col min="19" max="19" width="5.1796875" customWidth="1"/>
    <col min="20" max="21" width="3" customWidth="1"/>
    <col min="22" max="22" width="5.453125" customWidth="1"/>
    <col min="23" max="23" width="3.54296875" customWidth="1"/>
    <col min="24" max="24" width="3" customWidth="1"/>
    <col min="25" max="25" width="4.6328125" customWidth="1"/>
    <col min="26" max="26" width="12.08984375" customWidth="1"/>
    <col min="27" max="27" width="6.08984375" customWidth="1"/>
    <col min="31" max="31" width="12.6328125" customWidth="1"/>
    <col min="259" max="259" width="3" customWidth="1"/>
    <col min="260" max="260" width="5.453125" customWidth="1"/>
    <col min="261" max="261" width="2.36328125" customWidth="1"/>
    <col min="262" max="262" width="2.81640625" customWidth="1"/>
    <col min="263" max="263" width="7" customWidth="1"/>
    <col min="264" max="264" width="2.453125" customWidth="1"/>
    <col min="265" max="265" width="6.36328125" customWidth="1"/>
    <col min="266" max="266" width="2.453125" customWidth="1"/>
    <col min="267" max="268" width="2.90625" customWidth="1"/>
    <col min="269" max="269" width="5.36328125" customWidth="1"/>
    <col min="270" max="270" width="5.1796875" customWidth="1"/>
    <col min="271" max="271" width="2.453125" customWidth="1"/>
    <col min="272" max="272" width="4.90625" customWidth="1"/>
    <col min="273" max="273" width="4.1796875" customWidth="1"/>
    <col min="274" max="274" width="2.36328125" customWidth="1"/>
    <col min="275" max="275" width="5.1796875" customWidth="1"/>
    <col min="276" max="276" width="3.6328125" customWidth="1"/>
    <col min="277" max="277" width="2.453125" customWidth="1"/>
    <col min="278" max="278" width="5.453125" customWidth="1"/>
    <col min="279" max="279" width="4.1796875" customWidth="1"/>
    <col min="280" max="280" width="2.6328125" customWidth="1"/>
    <col min="281" max="281" width="4.6328125" customWidth="1"/>
    <col min="282" max="282" width="12.08984375" customWidth="1"/>
    <col min="283" max="283" width="6.08984375" customWidth="1"/>
    <col min="515" max="515" width="3" customWidth="1"/>
    <col min="516" max="516" width="5.453125" customWidth="1"/>
    <col min="517" max="517" width="2.36328125" customWidth="1"/>
    <col min="518" max="518" width="2.81640625" customWidth="1"/>
    <col min="519" max="519" width="7" customWidth="1"/>
    <col min="520" max="520" width="2.453125" customWidth="1"/>
    <col min="521" max="521" width="6.36328125" customWidth="1"/>
    <col min="522" max="522" width="2.453125" customWidth="1"/>
    <col min="523" max="524" width="2.90625" customWidth="1"/>
    <col min="525" max="525" width="5.36328125" customWidth="1"/>
    <col min="526" max="526" width="5.1796875" customWidth="1"/>
    <col min="527" max="527" width="2.453125" customWidth="1"/>
    <col min="528" max="528" width="4.90625" customWidth="1"/>
    <col min="529" max="529" width="4.1796875" customWidth="1"/>
    <col min="530" max="530" width="2.36328125" customWidth="1"/>
    <col min="531" max="531" width="5.1796875" customWidth="1"/>
    <col min="532" max="532" width="3.6328125" customWidth="1"/>
    <col min="533" max="533" width="2.453125" customWidth="1"/>
    <col min="534" max="534" width="5.453125" customWidth="1"/>
    <col min="535" max="535" width="4.1796875" customWidth="1"/>
    <col min="536" max="536" width="2.6328125" customWidth="1"/>
    <col min="537" max="537" width="4.6328125" customWidth="1"/>
    <col min="538" max="538" width="12.08984375" customWidth="1"/>
    <col min="539" max="539" width="6.08984375" customWidth="1"/>
    <col min="771" max="771" width="3" customWidth="1"/>
    <col min="772" max="772" width="5.453125" customWidth="1"/>
    <col min="773" max="773" width="2.36328125" customWidth="1"/>
    <col min="774" max="774" width="2.81640625" customWidth="1"/>
    <col min="775" max="775" width="7" customWidth="1"/>
    <col min="776" max="776" width="2.453125" customWidth="1"/>
    <col min="777" max="777" width="6.36328125" customWidth="1"/>
    <col min="778" max="778" width="2.453125" customWidth="1"/>
    <col min="779" max="780" width="2.90625" customWidth="1"/>
    <col min="781" max="781" width="5.36328125" customWidth="1"/>
    <col min="782" max="782" width="5.1796875" customWidth="1"/>
    <col min="783" max="783" width="2.453125" customWidth="1"/>
    <col min="784" max="784" width="4.90625" customWidth="1"/>
    <col min="785" max="785" width="4.1796875" customWidth="1"/>
    <col min="786" max="786" width="2.36328125" customWidth="1"/>
    <col min="787" max="787" width="5.1796875" customWidth="1"/>
    <col min="788" max="788" width="3.6328125" customWidth="1"/>
    <col min="789" max="789" width="2.453125" customWidth="1"/>
    <col min="790" max="790" width="5.453125" customWidth="1"/>
    <col min="791" max="791" width="4.1796875" customWidth="1"/>
    <col min="792" max="792" width="2.6328125" customWidth="1"/>
    <col min="793" max="793" width="4.6328125" customWidth="1"/>
    <col min="794" max="794" width="12.08984375" customWidth="1"/>
    <col min="795" max="795" width="6.08984375" customWidth="1"/>
    <col min="1027" max="1027" width="3" customWidth="1"/>
    <col min="1028" max="1028" width="5.453125" customWidth="1"/>
    <col min="1029" max="1029" width="2.36328125" customWidth="1"/>
    <col min="1030" max="1030" width="2.81640625" customWidth="1"/>
    <col min="1031" max="1031" width="7" customWidth="1"/>
    <col min="1032" max="1032" width="2.453125" customWidth="1"/>
    <col min="1033" max="1033" width="6.36328125" customWidth="1"/>
    <col min="1034" max="1034" width="2.453125" customWidth="1"/>
    <col min="1035" max="1036" width="2.90625" customWidth="1"/>
    <col min="1037" max="1037" width="5.36328125" customWidth="1"/>
    <col min="1038" max="1038" width="5.1796875" customWidth="1"/>
    <col min="1039" max="1039" width="2.453125" customWidth="1"/>
    <col min="1040" max="1040" width="4.90625" customWidth="1"/>
    <col min="1041" max="1041" width="4.1796875" customWidth="1"/>
    <col min="1042" max="1042" width="2.36328125" customWidth="1"/>
    <col min="1043" max="1043" width="5.1796875" customWidth="1"/>
    <col min="1044" max="1044" width="3.6328125" customWidth="1"/>
    <col min="1045" max="1045" width="2.453125" customWidth="1"/>
    <col min="1046" max="1046" width="5.453125" customWidth="1"/>
    <col min="1047" max="1047" width="4.1796875" customWidth="1"/>
    <col min="1048" max="1048" width="2.6328125" customWidth="1"/>
    <col min="1049" max="1049" width="4.6328125" customWidth="1"/>
    <col min="1050" max="1050" width="12.08984375" customWidth="1"/>
    <col min="1051" max="1051" width="6.08984375" customWidth="1"/>
    <col min="1283" max="1283" width="3" customWidth="1"/>
    <col min="1284" max="1284" width="5.453125" customWidth="1"/>
    <col min="1285" max="1285" width="2.36328125" customWidth="1"/>
    <col min="1286" max="1286" width="2.81640625" customWidth="1"/>
    <col min="1287" max="1287" width="7" customWidth="1"/>
    <col min="1288" max="1288" width="2.453125" customWidth="1"/>
    <col min="1289" max="1289" width="6.36328125" customWidth="1"/>
    <col min="1290" max="1290" width="2.453125" customWidth="1"/>
    <col min="1291" max="1292" width="2.90625" customWidth="1"/>
    <col min="1293" max="1293" width="5.36328125" customWidth="1"/>
    <col min="1294" max="1294" width="5.1796875" customWidth="1"/>
    <col min="1295" max="1295" width="2.453125" customWidth="1"/>
    <col min="1296" max="1296" width="4.90625" customWidth="1"/>
    <col min="1297" max="1297" width="4.1796875" customWidth="1"/>
    <col min="1298" max="1298" width="2.36328125" customWidth="1"/>
    <col min="1299" max="1299" width="5.1796875" customWidth="1"/>
    <col min="1300" max="1300" width="3.6328125" customWidth="1"/>
    <col min="1301" max="1301" width="2.453125" customWidth="1"/>
    <col min="1302" max="1302" width="5.453125" customWidth="1"/>
    <col min="1303" max="1303" width="4.1796875" customWidth="1"/>
    <col min="1304" max="1304" width="2.6328125" customWidth="1"/>
    <col min="1305" max="1305" width="4.6328125" customWidth="1"/>
    <col min="1306" max="1306" width="12.08984375" customWidth="1"/>
    <col min="1307" max="1307" width="6.08984375" customWidth="1"/>
    <col min="1539" max="1539" width="3" customWidth="1"/>
    <col min="1540" max="1540" width="5.453125" customWidth="1"/>
    <col min="1541" max="1541" width="2.36328125" customWidth="1"/>
    <col min="1542" max="1542" width="2.81640625" customWidth="1"/>
    <col min="1543" max="1543" width="7" customWidth="1"/>
    <col min="1544" max="1544" width="2.453125" customWidth="1"/>
    <col min="1545" max="1545" width="6.36328125" customWidth="1"/>
    <col min="1546" max="1546" width="2.453125" customWidth="1"/>
    <col min="1547" max="1548" width="2.90625" customWidth="1"/>
    <col min="1549" max="1549" width="5.36328125" customWidth="1"/>
    <col min="1550" max="1550" width="5.1796875" customWidth="1"/>
    <col min="1551" max="1551" width="2.453125" customWidth="1"/>
    <col min="1552" max="1552" width="4.90625" customWidth="1"/>
    <col min="1553" max="1553" width="4.1796875" customWidth="1"/>
    <col min="1554" max="1554" width="2.36328125" customWidth="1"/>
    <col min="1555" max="1555" width="5.1796875" customWidth="1"/>
    <col min="1556" max="1556" width="3.6328125" customWidth="1"/>
    <col min="1557" max="1557" width="2.453125" customWidth="1"/>
    <col min="1558" max="1558" width="5.453125" customWidth="1"/>
    <col min="1559" max="1559" width="4.1796875" customWidth="1"/>
    <col min="1560" max="1560" width="2.6328125" customWidth="1"/>
    <col min="1561" max="1561" width="4.6328125" customWidth="1"/>
    <col min="1562" max="1562" width="12.08984375" customWidth="1"/>
    <col min="1563" max="1563" width="6.08984375" customWidth="1"/>
    <col min="1795" max="1795" width="3" customWidth="1"/>
    <col min="1796" max="1796" width="5.453125" customWidth="1"/>
    <col min="1797" max="1797" width="2.36328125" customWidth="1"/>
    <col min="1798" max="1798" width="2.81640625" customWidth="1"/>
    <col min="1799" max="1799" width="7" customWidth="1"/>
    <col min="1800" max="1800" width="2.453125" customWidth="1"/>
    <col min="1801" max="1801" width="6.36328125" customWidth="1"/>
    <col min="1802" max="1802" width="2.453125" customWidth="1"/>
    <col min="1803" max="1804" width="2.90625" customWidth="1"/>
    <col min="1805" max="1805" width="5.36328125" customWidth="1"/>
    <col min="1806" max="1806" width="5.1796875" customWidth="1"/>
    <col min="1807" max="1807" width="2.453125" customWidth="1"/>
    <col min="1808" max="1808" width="4.90625" customWidth="1"/>
    <col min="1809" max="1809" width="4.1796875" customWidth="1"/>
    <col min="1810" max="1810" width="2.36328125" customWidth="1"/>
    <col min="1811" max="1811" width="5.1796875" customWidth="1"/>
    <col min="1812" max="1812" width="3.6328125" customWidth="1"/>
    <col min="1813" max="1813" width="2.453125" customWidth="1"/>
    <col min="1814" max="1814" width="5.453125" customWidth="1"/>
    <col min="1815" max="1815" width="4.1796875" customWidth="1"/>
    <col min="1816" max="1816" width="2.6328125" customWidth="1"/>
    <col min="1817" max="1817" width="4.6328125" customWidth="1"/>
    <col min="1818" max="1818" width="12.08984375" customWidth="1"/>
    <col min="1819" max="1819" width="6.08984375" customWidth="1"/>
    <col min="2051" max="2051" width="3" customWidth="1"/>
    <col min="2052" max="2052" width="5.453125" customWidth="1"/>
    <col min="2053" max="2053" width="2.36328125" customWidth="1"/>
    <col min="2054" max="2054" width="2.81640625" customWidth="1"/>
    <col min="2055" max="2055" width="7" customWidth="1"/>
    <col min="2056" max="2056" width="2.453125" customWidth="1"/>
    <col min="2057" max="2057" width="6.36328125" customWidth="1"/>
    <col min="2058" max="2058" width="2.453125" customWidth="1"/>
    <col min="2059" max="2060" width="2.90625" customWidth="1"/>
    <col min="2061" max="2061" width="5.36328125" customWidth="1"/>
    <col min="2062" max="2062" width="5.1796875" customWidth="1"/>
    <col min="2063" max="2063" width="2.453125" customWidth="1"/>
    <col min="2064" max="2064" width="4.90625" customWidth="1"/>
    <col min="2065" max="2065" width="4.1796875" customWidth="1"/>
    <col min="2066" max="2066" width="2.36328125" customWidth="1"/>
    <col min="2067" max="2067" width="5.1796875" customWidth="1"/>
    <col min="2068" max="2068" width="3.6328125" customWidth="1"/>
    <col min="2069" max="2069" width="2.453125" customWidth="1"/>
    <col min="2070" max="2070" width="5.453125" customWidth="1"/>
    <col min="2071" max="2071" width="4.1796875" customWidth="1"/>
    <col min="2072" max="2072" width="2.6328125" customWidth="1"/>
    <col min="2073" max="2073" width="4.6328125" customWidth="1"/>
    <col min="2074" max="2074" width="12.08984375" customWidth="1"/>
    <col min="2075" max="2075" width="6.08984375" customWidth="1"/>
    <col min="2307" max="2307" width="3" customWidth="1"/>
    <col min="2308" max="2308" width="5.453125" customWidth="1"/>
    <col min="2309" max="2309" width="2.36328125" customWidth="1"/>
    <col min="2310" max="2310" width="2.81640625" customWidth="1"/>
    <col min="2311" max="2311" width="7" customWidth="1"/>
    <col min="2312" max="2312" width="2.453125" customWidth="1"/>
    <col min="2313" max="2313" width="6.36328125" customWidth="1"/>
    <col min="2314" max="2314" width="2.453125" customWidth="1"/>
    <col min="2315" max="2316" width="2.90625" customWidth="1"/>
    <col min="2317" max="2317" width="5.36328125" customWidth="1"/>
    <col min="2318" max="2318" width="5.1796875" customWidth="1"/>
    <col min="2319" max="2319" width="2.453125" customWidth="1"/>
    <col min="2320" max="2320" width="4.90625" customWidth="1"/>
    <col min="2321" max="2321" width="4.1796875" customWidth="1"/>
    <col min="2322" max="2322" width="2.36328125" customWidth="1"/>
    <col min="2323" max="2323" width="5.1796875" customWidth="1"/>
    <col min="2324" max="2324" width="3.6328125" customWidth="1"/>
    <col min="2325" max="2325" width="2.453125" customWidth="1"/>
    <col min="2326" max="2326" width="5.453125" customWidth="1"/>
    <col min="2327" max="2327" width="4.1796875" customWidth="1"/>
    <col min="2328" max="2328" width="2.6328125" customWidth="1"/>
    <col min="2329" max="2329" width="4.6328125" customWidth="1"/>
    <col min="2330" max="2330" width="12.08984375" customWidth="1"/>
    <col min="2331" max="2331" width="6.08984375" customWidth="1"/>
    <col min="2563" max="2563" width="3" customWidth="1"/>
    <col min="2564" max="2564" width="5.453125" customWidth="1"/>
    <col min="2565" max="2565" width="2.36328125" customWidth="1"/>
    <col min="2566" max="2566" width="2.81640625" customWidth="1"/>
    <col min="2567" max="2567" width="7" customWidth="1"/>
    <col min="2568" max="2568" width="2.453125" customWidth="1"/>
    <col min="2569" max="2569" width="6.36328125" customWidth="1"/>
    <col min="2570" max="2570" width="2.453125" customWidth="1"/>
    <col min="2571" max="2572" width="2.90625" customWidth="1"/>
    <col min="2573" max="2573" width="5.36328125" customWidth="1"/>
    <col min="2574" max="2574" width="5.1796875" customWidth="1"/>
    <col min="2575" max="2575" width="2.453125" customWidth="1"/>
    <col min="2576" max="2576" width="4.90625" customWidth="1"/>
    <col min="2577" max="2577" width="4.1796875" customWidth="1"/>
    <col min="2578" max="2578" width="2.36328125" customWidth="1"/>
    <col min="2579" max="2579" width="5.1796875" customWidth="1"/>
    <col min="2580" max="2580" width="3.6328125" customWidth="1"/>
    <col min="2581" max="2581" width="2.453125" customWidth="1"/>
    <col min="2582" max="2582" width="5.453125" customWidth="1"/>
    <col min="2583" max="2583" width="4.1796875" customWidth="1"/>
    <col min="2584" max="2584" width="2.6328125" customWidth="1"/>
    <col min="2585" max="2585" width="4.6328125" customWidth="1"/>
    <col min="2586" max="2586" width="12.08984375" customWidth="1"/>
    <col min="2587" max="2587" width="6.08984375" customWidth="1"/>
    <col min="2819" max="2819" width="3" customWidth="1"/>
    <col min="2820" max="2820" width="5.453125" customWidth="1"/>
    <col min="2821" max="2821" width="2.36328125" customWidth="1"/>
    <col min="2822" max="2822" width="2.81640625" customWidth="1"/>
    <col min="2823" max="2823" width="7" customWidth="1"/>
    <col min="2824" max="2824" width="2.453125" customWidth="1"/>
    <col min="2825" max="2825" width="6.36328125" customWidth="1"/>
    <col min="2826" max="2826" width="2.453125" customWidth="1"/>
    <col min="2827" max="2828" width="2.90625" customWidth="1"/>
    <col min="2829" max="2829" width="5.36328125" customWidth="1"/>
    <col min="2830" max="2830" width="5.1796875" customWidth="1"/>
    <col min="2831" max="2831" width="2.453125" customWidth="1"/>
    <col min="2832" max="2832" width="4.90625" customWidth="1"/>
    <col min="2833" max="2833" width="4.1796875" customWidth="1"/>
    <col min="2834" max="2834" width="2.36328125" customWidth="1"/>
    <col min="2835" max="2835" width="5.1796875" customWidth="1"/>
    <col min="2836" max="2836" width="3.6328125" customWidth="1"/>
    <col min="2837" max="2837" width="2.453125" customWidth="1"/>
    <col min="2838" max="2838" width="5.453125" customWidth="1"/>
    <col min="2839" max="2839" width="4.1796875" customWidth="1"/>
    <col min="2840" max="2840" width="2.6328125" customWidth="1"/>
    <col min="2841" max="2841" width="4.6328125" customWidth="1"/>
    <col min="2842" max="2842" width="12.08984375" customWidth="1"/>
    <col min="2843" max="2843" width="6.08984375" customWidth="1"/>
    <col min="3075" max="3075" width="3" customWidth="1"/>
    <col min="3076" max="3076" width="5.453125" customWidth="1"/>
    <col min="3077" max="3077" width="2.36328125" customWidth="1"/>
    <col min="3078" max="3078" width="2.81640625" customWidth="1"/>
    <col min="3079" max="3079" width="7" customWidth="1"/>
    <col min="3080" max="3080" width="2.453125" customWidth="1"/>
    <col min="3081" max="3081" width="6.36328125" customWidth="1"/>
    <col min="3082" max="3082" width="2.453125" customWidth="1"/>
    <col min="3083" max="3084" width="2.90625" customWidth="1"/>
    <col min="3085" max="3085" width="5.36328125" customWidth="1"/>
    <col min="3086" max="3086" width="5.1796875" customWidth="1"/>
    <col min="3087" max="3087" width="2.453125" customWidth="1"/>
    <col min="3088" max="3088" width="4.90625" customWidth="1"/>
    <col min="3089" max="3089" width="4.1796875" customWidth="1"/>
    <col min="3090" max="3090" width="2.36328125" customWidth="1"/>
    <col min="3091" max="3091" width="5.1796875" customWidth="1"/>
    <col min="3092" max="3092" width="3.6328125" customWidth="1"/>
    <col min="3093" max="3093" width="2.453125" customWidth="1"/>
    <col min="3094" max="3094" width="5.453125" customWidth="1"/>
    <col min="3095" max="3095" width="4.1796875" customWidth="1"/>
    <col min="3096" max="3096" width="2.6328125" customWidth="1"/>
    <col min="3097" max="3097" width="4.6328125" customWidth="1"/>
    <col min="3098" max="3098" width="12.08984375" customWidth="1"/>
    <col min="3099" max="3099" width="6.08984375" customWidth="1"/>
    <col min="3331" max="3331" width="3" customWidth="1"/>
    <col min="3332" max="3332" width="5.453125" customWidth="1"/>
    <col min="3333" max="3333" width="2.36328125" customWidth="1"/>
    <col min="3334" max="3334" width="2.81640625" customWidth="1"/>
    <col min="3335" max="3335" width="7" customWidth="1"/>
    <col min="3336" max="3336" width="2.453125" customWidth="1"/>
    <col min="3337" max="3337" width="6.36328125" customWidth="1"/>
    <col min="3338" max="3338" width="2.453125" customWidth="1"/>
    <col min="3339" max="3340" width="2.90625" customWidth="1"/>
    <col min="3341" max="3341" width="5.36328125" customWidth="1"/>
    <col min="3342" max="3342" width="5.1796875" customWidth="1"/>
    <col min="3343" max="3343" width="2.453125" customWidth="1"/>
    <col min="3344" max="3344" width="4.90625" customWidth="1"/>
    <col min="3345" max="3345" width="4.1796875" customWidth="1"/>
    <col min="3346" max="3346" width="2.36328125" customWidth="1"/>
    <col min="3347" max="3347" width="5.1796875" customWidth="1"/>
    <col min="3348" max="3348" width="3.6328125" customWidth="1"/>
    <col min="3349" max="3349" width="2.453125" customWidth="1"/>
    <col min="3350" max="3350" width="5.453125" customWidth="1"/>
    <col min="3351" max="3351" width="4.1796875" customWidth="1"/>
    <col min="3352" max="3352" width="2.6328125" customWidth="1"/>
    <col min="3353" max="3353" width="4.6328125" customWidth="1"/>
    <col min="3354" max="3354" width="12.08984375" customWidth="1"/>
    <col min="3355" max="3355" width="6.08984375" customWidth="1"/>
    <col min="3587" max="3587" width="3" customWidth="1"/>
    <col min="3588" max="3588" width="5.453125" customWidth="1"/>
    <col min="3589" max="3589" width="2.36328125" customWidth="1"/>
    <col min="3590" max="3590" width="2.81640625" customWidth="1"/>
    <col min="3591" max="3591" width="7" customWidth="1"/>
    <col min="3592" max="3592" width="2.453125" customWidth="1"/>
    <col min="3593" max="3593" width="6.36328125" customWidth="1"/>
    <col min="3594" max="3594" width="2.453125" customWidth="1"/>
    <col min="3595" max="3596" width="2.90625" customWidth="1"/>
    <col min="3597" max="3597" width="5.36328125" customWidth="1"/>
    <col min="3598" max="3598" width="5.1796875" customWidth="1"/>
    <col min="3599" max="3599" width="2.453125" customWidth="1"/>
    <col min="3600" max="3600" width="4.90625" customWidth="1"/>
    <col min="3601" max="3601" width="4.1796875" customWidth="1"/>
    <col min="3602" max="3602" width="2.36328125" customWidth="1"/>
    <col min="3603" max="3603" width="5.1796875" customWidth="1"/>
    <col min="3604" max="3604" width="3.6328125" customWidth="1"/>
    <col min="3605" max="3605" width="2.453125" customWidth="1"/>
    <col min="3606" max="3606" width="5.453125" customWidth="1"/>
    <col min="3607" max="3607" width="4.1796875" customWidth="1"/>
    <col min="3608" max="3608" width="2.6328125" customWidth="1"/>
    <col min="3609" max="3609" width="4.6328125" customWidth="1"/>
    <col min="3610" max="3610" width="12.08984375" customWidth="1"/>
    <col min="3611" max="3611" width="6.08984375" customWidth="1"/>
    <col min="3843" max="3843" width="3" customWidth="1"/>
    <col min="3844" max="3844" width="5.453125" customWidth="1"/>
    <col min="3845" max="3845" width="2.36328125" customWidth="1"/>
    <col min="3846" max="3846" width="2.81640625" customWidth="1"/>
    <col min="3847" max="3847" width="7" customWidth="1"/>
    <col min="3848" max="3848" width="2.453125" customWidth="1"/>
    <col min="3849" max="3849" width="6.36328125" customWidth="1"/>
    <col min="3850" max="3850" width="2.453125" customWidth="1"/>
    <col min="3851" max="3852" width="2.90625" customWidth="1"/>
    <col min="3853" max="3853" width="5.36328125" customWidth="1"/>
    <col min="3854" max="3854" width="5.1796875" customWidth="1"/>
    <col min="3855" max="3855" width="2.453125" customWidth="1"/>
    <col min="3856" max="3856" width="4.90625" customWidth="1"/>
    <col min="3857" max="3857" width="4.1796875" customWidth="1"/>
    <col min="3858" max="3858" width="2.36328125" customWidth="1"/>
    <col min="3859" max="3859" width="5.1796875" customWidth="1"/>
    <col min="3860" max="3860" width="3.6328125" customWidth="1"/>
    <col min="3861" max="3861" width="2.453125" customWidth="1"/>
    <col min="3862" max="3862" width="5.453125" customWidth="1"/>
    <col min="3863" max="3863" width="4.1796875" customWidth="1"/>
    <col min="3864" max="3864" width="2.6328125" customWidth="1"/>
    <col min="3865" max="3865" width="4.6328125" customWidth="1"/>
    <col min="3866" max="3866" width="12.08984375" customWidth="1"/>
    <col min="3867" max="3867" width="6.08984375" customWidth="1"/>
    <col min="4099" max="4099" width="3" customWidth="1"/>
    <col min="4100" max="4100" width="5.453125" customWidth="1"/>
    <col min="4101" max="4101" width="2.36328125" customWidth="1"/>
    <col min="4102" max="4102" width="2.81640625" customWidth="1"/>
    <col min="4103" max="4103" width="7" customWidth="1"/>
    <col min="4104" max="4104" width="2.453125" customWidth="1"/>
    <col min="4105" max="4105" width="6.36328125" customWidth="1"/>
    <col min="4106" max="4106" width="2.453125" customWidth="1"/>
    <col min="4107" max="4108" width="2.90625" customWidth="1"/>
    <col min="4109" max="4109" width="5.36328125" customWidth="1"/>
    <col min="4110" max="4110" width="5.1796875" customWidth="1"/>
    <col min="4111" max="4111" width="2.453125" customWidth="1"/>
    <col min="4112" max="4112" width="4.90625" customWidth="1"/>
    <col min="4113" max="4113" width="4.1796875" customWidth="1"/>
    <col min="4114" max="4114" width="2.36328125" customWidth="1"/>
    <col min="4115" max="4115" width="5.1796875" customWidth="1"/>
    <col min="4116" max="4116" width="3.6328125" customWidth="1"/>
    <col min="4117" max="4117" width="2.453125" customWidth="1"/>
    <col min="4118" max="4118" width="5.453125" customWidth="1"/>
    <col min="4119" max="4119" width="4.1796875" customWidth="1"/>
    <col min="4120" max="4120" width="2.6328125" customWidth="1"/>
    <col min="4121" max="4121" width="4.6328125" customWidth="1"/>
    <col min="4122" max="4122" width="12.08984375" customWidth="1"/>
    <col min="4123" max="4123" width="6.08984375" customWidth="1"/>
    <col min="4355" max="4355" width="3" customWidth="1"/>
    <col min="4356" max="4356" width="5.453125" customWidth="1"/>
    <col min="4357" max="4357" width="2.36328125" customWidth="1"/>
    <col min="4358" max="4358" width="2.81640625" customWidth="1"/>
    <col min="4359" max="4359" width="7" customWidth="1"/>
    <col min="4360" max="4360" width="2.453125" customWidth="1"/>
    <col min="4361" max="4361" width="6.36328125" customWidth="1"/>
    <col min="4362" max="4362" width="2.453125" customWidth="1"/>
    <col min="4363" max="4364" width="2.90625" customWidth="1"/>
    <col min="4365" max="4365" width="5.36328125" customWidth="1"/>
    <col min="4366" max="4366" width="5.1796875" customWidth="1"/>
    <col min="4367" max="4367" width="2.453125" customWidth="1"/>
    <col min="4368" max="4368" width="4.90625" customWidth="1"/>
    <col min="4369" max="4369" width="4.1796875" customWidth="1"/>
    <col min="4370" max="4370" width="2.36328125" customWidth="1"/>
    <col min="4371" max="4371" width="5.1796875" customWidth="1"/>
    <col min="4372" max="4372" width="3.6328125" customWidth="1"/>
    <col min="4373" max="4373" width="2.453125" customWidth="1"/>
    <col min="4374" max="4374" width="5.453125" customWidth="1"/>
    <col min="4375" max="4375" width="4.1796875" customWidth="1"/>
    <col min="4376" max="4376" width="2.6328125" customWidth="1"/>
    <col min="4377" max="4377" width="4.6328125" customWidth="1"/>
    <col min="4378" max="4378" width="12.08984375" customWidth="1"/>
    <col min="4379" max="4379" width="6.08984375" customWidth="1"/>
    <col min="4611" max="4611" width="3" customWidth="1"/>
    <col min="4612" max="4612" width="5.453125" customWidth="1"/>
    <col min="4613" max="4613" width="2.36328125" customWidth="1"/>
    <col min="4614" max="4614" width="2.81640625" customWidth="1"/>
    <col min="4615" max="4615" width="7" customWidth="1"/>
    <col min="4616" max="4616" width="2.453125" customWidth="1"/>
    <col min="4617" max="4617" width="6.36328125" customWidth="1"/>
    <col min="4618" max="4618" width="2.453125" customWidth="1"/>
    <col min="4619" max="4620" width="2.90625" customWidth="1"/>
    <col min="4621" max="4621" width="5.36328125" customWidth="1"/>
    <col min="4622" max="4622" width="5.1796875" customWidth="1"/>
    <col min="4623" max="4623" width="2.453125" customWidth="1"/>
    <col min="4624" max="4624" width="4.90625" customWidth="1"/>
    <col min="4625" max="4625" width="4.1796875" customWidth="1"/>
    <col min="4626" max="4626" width="2.36328125" customWidth="1"/>
    <col min="4627" max="4627" width="5.1796875" customWidth="1"/>
    <col min="4628" max="4628" width="3.6328125" customWidth="1"/>
    <col min="4629" max="4629" width="2.453125" customWidth="1"/>
    <col min="4630" max="4630" width="5.453125" customWidth="1"/>
    <col min="4631" max="4631" width="4.1796875" customWidth="1"/>
    <col min="4632" max="4632" width="2.6328125" customWidth="1"/>
    <col min="4633" max="4633" width="4.6328125" customWidth="1"/>
    <col min="4634" max="4634" width="12.08984375" customWidth="1"/>
    <col min="4635" max="4635" width="6.08984375" customWidth="1"/>
    <col min="4867" max="4867" width="3" customWidth="1"/>
    <col min="4868" max="4868" width="5.453125" customWidth="1"/>
    <col min="4869" max="4869" width="2.36328125" customWidth="1"/>
    <col min="4870" max="4870" width="2.81640625" customWidth="1"/>
    <col min="4871" max="4871" width="7" customWidth="1"/>
    <col min="4872" max="4872" width="2.453125" customWidth="1"/>
    <col min="4873" max="4873" width="6.36328125" customWidth="1"/>
    <col min="4874" max="4874" width="2.453125" customWidth="1"/>
    <col min="4875" max="4876" width="2.90625" customWidth="1"/>
    <col min="4877" max="4877" width="5.36328125" customWidth="1"/>
    <col min="4878" max="4878" width="5.1796875" customWidth="1"/>
    <col min="4879" max="4879" width="2.453125" customWidth="1"/>
    <col min="4880" max="4880" width="4.90625" customWidth="1"/>
    <col min="4881" max="4881" width="4.1796875" customWidth="1"/>
    <col min="4882" max="4882" width="2.36328125" customWidth="1"/>
    <col min="4883" max="4883" width="5.1796875" customWidth="1"/>
    <col min="4884" max="4884" width="3.6328125" customWidth="1"/>
    <col min="4885" max="4885" width="2.453125" customWidth="1"/>
    <col min="4886" max="4886" width="5.453125" customWidth="1"/>
    <col min="4887" max="4887" width="4.1796875" customWidth="1"/>
    <col min="4888" max="4888" width="2.6328125" customWidth="1"/>
    <col min="4889" max="4889" width="4.6328125" customWidth="1"/>
    <col min="4890" max="4890" width="12.08984375" customWidth="1"/>
    <col min="4891" max="4891" width="6.08984375" customWidth="1"/>
    <col min="5123" max="5123" width="3" customWidth="1"/>
    <col min="5124" max="5124" width="5.453125" customWidth="1"/>
    <col min="5125" max="5125" width="2.36328125" customWidth="1"/>
    <col min="5126" max="5126" width="2.81640625" customWidth="1"/>
    <col min="5127" max="5127" width="7" customWidth="1"/>
    <col min="5128" max="5128" width="2.453125" customWidth="1"/>
    <col min="5129" max="5129" width="6.36328125" customWidth="1"/>
    <col min="5130" max="5130" width="2.453125" customWidth="1"/>
    <col min="5131" max="5132" width="2.90625" customWidth="1"/>
    <col min="5133" max="5133" width="5.36328125" customWidth="1"/>
    <col min="5134" max="5134" width="5.1796875" customWidth="1"/>
    <col min="5135" max="5135" width="2.453125" customWidth="1"/>
    <col min="5136" max="5136" width="4.90625" customWidth="1"/>
    <col min="5137" max="5137" width="4.1796875" customWidth="1"/>
    <col min="5138" max="5138" width="2.36328125" customWidth="1"/>
    <col min="5139" max="5139" width="5.1796875" customWidth="1"/>
    <col min="5140" max="5140" width="3.6328125" customWidth="1"/>
    <col min="5141" max="5141" width="2.453125" customWidth="1"/>
    <col min="5142" max="5142" width="5.453125" customWidth="1"/>
    <col min="5143" max="5143" width="4.1796875" customWidth="1"/>
    <col min="5144" max="5144" width="2.6328125" customWidth="1"/>
    <col min="5145" max="5145" width="4.6328125" customWidth="1"/>
    <col min="5146" max="5146" width="12.08984375" customWidth="1"/>
    <col min="5147" max="5147" width="6.08984375" customWidth="1"/>
    <col min="5379" max="5379" width="3" customWidth="1"/>
    <col min="5380" max="5380" width="5.453125" customWidth="1"/>
    <col min="5381" max="5381" width="2.36328125" customWidth="1"/>
    <col min="5382" max="5382" width="2.81640625" customWidth="1"/>
    <col min="5383" max="5383" width="7" customWidth="1"/>
    <col min="5384" max="5384" width="2.453125" customWidth="1"/>
    <col min="5385" max="5385" width="6.36328125" customWidth="1"/>
    <col min="5386" max="5386" width="2.453125" customWidth="1"/>
    <col min="5387" max="5388" width="2.90625" customWidth="1"/>
    <col min="5389" max="5389" width="5.36328125" customWidth="1"/>
    <col min="5390" max="5390" width="5.1796875" customWidth="1"/>
    <col min="5391" max="5391" width="2.453125" customWidth="1"/>
    <col min="5392" max="5392" width="4.90625" customWidth="1"/>
    <col min="5393" max="5393" width="4.1796875" customWidth="1"/>
    <col min="5394" max="5394" width="2.36328125" customWidth="1"/>
    <col min="5395" max="5395" width="5.1796875" customWidth="1"/>
    <col min="5396" max="5396" width="3.6328125" customWidth="1"/>
    <col min="5397" max="5397" width="2.453125" customWidth="1"/>
    <col min="5398" max="5398" width="5.453125" customWidth="1"/>
    <col min="5399" max="5399" width="4.1796875" customWidth="1"/>
    <col min="5400" max="5400" width="2.6328125" customWidth="1"/>
    <col min="5401" max="5401" width="4.6328125" customWidth="1"/>
    <col min="5402" max="5402" width="12.08984375" customWidth="1"/>
    <col min="5403" max="5403" width="6.08984375" customWidth="1"/>
    <col min="5635" max="5635" width="3" customWidth="1"/>
    <col min="5636" max="5636" width="5.453125" customWidth="1"/>
    <col min="5637" max="5637" width="2.36328125" customWidth="1"/>
    <col min="5638" max="5638" width="2.81640625" customWidth="1"/>
    <col min="5639" max="5639" width="7" customWidth="1"/>
    <col min="5640" max="5640" width="2.453125" customWidth="1"/>
    <col min="5641" max="5641" width="6.36328125" customWidth="1"/>
    <col min="5642" max="5642" width="2.453125" customWidth="1"/>
    <col min="5643" max="5644" width="2.90625" customWidth="1"/>
    <col min="5645" max="5645" width="5.36328125" customWidth="1"/>
    <col min="5646" max="5646" width="5.1796875" customWidth="1"/>
    <col min="5647" max="5647" width="2.453125" customWidth="1"/>
    <col min="5648" max="5648" width="4.90625" customWidth="1"/>
    <col min="5649" max="5649" width="4.1796875" customWidth="1"/>
    <col min="5650" max="5650" width="2.36328125" customWidth="1"/>
    <col min="5651" max="5651" width="5.1796875" customWidth="1"/>
    <col min="5652" max="5652" width="3.6328125" customWidth="1"/>
    <col min="5653" max="5653" width="2.453125" customWidth="1"/>
    <col min="5654" max="5654" width="5.453125" customWidth="1"/>
    <col min="5655" max="5655" width="4.1796875" customWidth="1"/>
    <col min="5656" max="5656" width="2.6328125" customWidth="1"/>
    <col min="5657" max="5657" width="4.6328125" customWidth="1"/>
    <col min="5658" max="5658" width="12.08984375" customWidth="1"/>
    <col min="5659" max="5659" width="6.08984375" customWidth="1"/>
    <col min="5891" max="5891" width="3" customWidth="1"/>
    <col min="5892" max="5892" width="5.453125" customWidth="1"/>
    <col min="5893" max="5893" width="2.36328125" customWidth="1"/>
    <col min="5894" max="5894" width="2.81640625" customWidth="1"/>
    <col min="5895" max="5895" width="7" customWidth="1"/>
    <col min="5896" max="5896" width="2.453125" customWidth="1"/>
    <col min="5897" max="5897" width="6.36328125" customWidth="1"/>
    <col min="5898" max="5898" width="2.453125" customWidth="1"/>
    <col min="5899" max="5900" width="2.90625" customWidth="1"/>
    <col min="5901" max="5901" width="5.36328125" customWidth="1"/>
    <col min="5902" max="5902" width="5.1796875" customWidth="1"/>
    <col min="5903" max="5903" width="2.453125" customWidth="1"/>
    <col min="5904" max="5904" width="4.90625" customWidth="1"/>
    <col min="5905" max="5905" width="4.1796875" customWidth="1"/>
    <col min="5906" max="5906" width="2.36328125" customWidth="1"/>
    <col min="5907" max="5907" width="5.1796875" customWidth="1"/>
    <col min="5908" max="5908" width="3.6328125" customWidth="1"/>
    <col min="5909" max="5909" width="2.453125" customWidth="1"/>
    <col min="5910" max="5910" width="5.453125" customWidth="1"/>
    <col min="5911" max="5911" width="4.1796875" customWidth="1"/>
    <col min="5912" max="5912" width="2.6328125" customWidth="1"/>
    <col min="5913" max="5913" width="4.6328125" customWidth="1"/>
    <col min="5914" max="5914" width="12.08984375" customWidth="1"/>
    <col min="5915" max="5915" width="6.08984375" customWidth="1"/>
    <col min="6147" max="6147" width="3" customWidth="1"/>
    <col min="6148" max="6148" width="5.453125" customWidth="1"/>
    <col min="6149" max="6149" width="2.36328125" customWidth="1"/>
    <col min="6150" max="6150" width="2.81640625" customWidth="1"/>
    <col min="6151" max="6151" width="7" customWidth="1"/>
    <col min="6152" max="6152" width="2.453125" customWidth="1"/>
    <col min="6153" max="6153" width="6.36328125" customWidth="1"/>
    <col min="6154" max="6154" width="2.453125" customWidth="1"/>
    <col min="6155" max="6156" width="2.90625" customWidth="1"/>
    <col min="6157" max="6157" width="5.36328125" customWidth="1"/>
    <col min="6158" max="6158" width="5.1796875" customWidth="1"/>
    <col min="6159" max="6159" width="2.453125" customWidth="1"/>
    <col min="6160" max="6160" width="4.90625" customWidth="1"/>
    <col min="6161" max="6161" width="4.1796875" customWidth="1"/>
    <col min="6162" max="6162" width="2.36328125" customWidth="1"/>
    <col min="6163" max="6163" width="5.1796875" customWidth="1"/>
    <col min="6164" max="6164" width="3.6328125" customWidth="1"/>
    <col min="6165" max="6165" width="2.453125" customWidth="1"/>
    <col min="6166" max="6166" width="5.453125" customWidth="1"/>
    <col min="6167" max="6167" width="4.1796875" customWidth="1"/>
    <col min="6168" max="6168" width="2.6328125" customWidth="1"/>
    <col min="6169" max="6169" width="4.6328125" customWidth="1"/>
    <col min="6170" max="6170" width="12.08984375" customWidth="1"/>
    <col min="6171" max="6171" width="6.08984375" customWidth="1"/>
    <col min="6403" max="6403" width="3" customWidth="1"/>
    <col min="6404" max="6404" width="5.453125" customWidth="1"/>
    <col min="6405" max="6405" width="2.36328125" customWidth="1"/>
    <col min="6406" max="6406" width="2.81640625" customWidth="1"/>
    <col min="6407" max="6407" width="7" customWidth="1"/>
    <col min="6408" max="6408" width="2.453125" customWidth="1"/>
    <col min="6409" max="6409" width="6.36328125" customWidth="1"/>
    <col min="6410" max="6410" width="2.453125" customWidth="1"/>
    <col min="6411" max="6412" width="2.90625" customWidth="1"/>
    <col min="6413" max="6413" width="5.36328125" customWidth="1"/>
    <col min="6414" max="6414" width="5.1796875" customWidth="1"/>
    <col min="6415" max="6415" width="2.453125" customWidth="1"/>
    <col min="6416" max="6416" width="4.90625" customWidth="1"/>
    <col min="6417" max="6417" width="4.1796875" customWidth="1"/>
    <col min="6418" max="6418" width="2.36328125" customWidth="1"/>
    <col min="6419" max="6419" width="5.1796875" customWidth="1"/>
    <col min="6420" max="6420" width="3.6328125" customWidth="1"/>
    <col min="6421" max="6421" width="2.453125" customWidth="1"/>
    <col min="6422" max="6422" width="5.453125" customWidth="1"/>
    <col min="6423" max="6423" width="4.1796875" customWidth="1"/>
    <col min="6424" max="6424" width="2.6328125" customWidth="1"/>
    <col min="6425" max="6425" width="4.6328125" customWidth="1"/>
    <col min="6426" max="6426" width="12.08984375" customWidth="1"/>
    <col min="6427" max="6427" width="6.08984375" customWidth="1"/>
    <col min="6659" max="6659" width="3" customWidth="1"/>
    <col min="6660" max="6660" width="5.453125" customWidth="1"/>
    <col min="6661" max="6661" width="2.36328125" customWidth="1"/>
    <col min="6662" max="6662" width="2.81640625" customWidth="1"/>
    <col min="6663" max="6663" width="7" customWidth="1"/>
    <col min="6664" max="6664" width="2.453125" customWidth="1"/>
    <col min="6665" max="6665" width="6.36328125" customWidth="1"/>
    <col min="6666" max="6666" width="2.453125" customWidth="1"/>
    <col min="6667" max="6668" width="2.90625" customWidth="1"/>
    <col min="6669" max="6669" width="5.36328125" customWidth="1"/>
    <col min="6670" max="6670" width="5.1796875" customWidth="1"/>
    <col min="6671" max="6671" width="2.453125" customWidth="1"/>
    <col min="6672" max="6672" width="4.90625" customWidth="1"/>
    <col min="6673" max="6673" width="4.1796875" customWidth="1"/>
    <col min="6674" max="6674" width="2.36328125" customWidth="1"/>
    <col min="6675" max="6675" width="5.1796875" customWidth="1"/>
    <col min="6676" max="6676" width="3.6328125" customWidth="1"/>
    <col min="6677" max="6677" width="2.453125" customWidth="1"/>
    <col min="6678" max="6678" width="5.453125" customWidth="1"/>
    <col min="6679" max="6679" width="4.1796875" customWidth="1"/>
    <col min="6680" max="6680" width="2.6328125" customWidth="1"/>
    <col min="6681" max="6681" width="4.6328125" customWidth="1"/>
    <col min="6682" max="6682" width="12.08984375" customWidth="1"/>
    <col min="6683" max="6683" width="6.08984375" customWidth="1"/>
    <col min="6915" max="6915" width="3" customWidth="1"/>
    <col min="6916" max="6916" width="5.453125" customWidth="1"/>
    <col min="6917" max="6917" width="2.36328125" customWidth="1"/>
    <col min="6918" max="6918" width="2.81640625" customWidth="1"/>
    <col min="6919" max="6919" width="7" customWidth="1"/>
    <col min="6920" max="6920" width="2.453125" customWidth="1"/>
    <col min="6921" max="6921" width="6.36328125" customWidth="1"/>
    <col min="6922" max="6922" width="2.453125" customWidth="1"/>
    <col min="6923" max="6924" width="2.90625" customWidth="1"/>
    <col min="6925" max="6925" width="5.36328125" customWidth="1"/>
    <col min="6926" max="6926" width="5.1796875" customWidth="1"/>
    <col min="6927" max="6927" width="2.453125" customWidth="1"/>
    <col min="6928" max="6928" width="4.90625" customWidth="1"/>
    <col min="6929" max="6929" width="4.1796875" customWidth="1"/>
    <col min="6930" max="6930" width="2.36328125" customWidth="1"/>
    <col min="6931" max="6931" width="5.1796875" customWidth="1"/>
    <col min="6932" max="6932" width="3.6328125" customWidth="1"/>
    <col min="6933" max="6933" width="2.453125" customWidth="1"/>
    <col min="6934" max="6934" width="5.453125" customWidth="1"/>
    <col min="6935" max="6935" width="4.1796875" customWidth="1"/>
    <col min="6936" max="6936" width="2.6328125" customWidth="1"/>
    <col min="6937" max="6937" width="4.6328125" customWidth="1"/>
    <col min="6938" max="6938" width="12.08984375" customWidth="1"/>
    <col min="6939" max="6939" width="6.08984375" customWidth="1"/>
    <col min="7171" max="7171" width="3" customWidth="1"/>
    <col min="7172" max="7172" width="5.453125" customWidth="1"/>
    <col min="7173" max="7173" width="2.36328125" customWidth="1"/>
    <col min="7174" max="7174" width="2.81640625" customWidth="1"/>
    <col min="7175" max="7175" width="7" customWidth="1"/>
    <col min="7176" max="7176" width="2.453125" customWidth="1"/>
    <col min="7177" max="7177" width="6.36328125" customWidth="1"/>
    <col min="7178" max="7178" width="2.453125" customWidth="1"/>
    <col min="7179" max="7180" width="2.90625" customWidth="1"/>
    <col min="7181" max="7181" width="5.36328125" customWidth="1"/>
    <col min="7182" max="7182" width="5.1796875" customWidth="1"/>
    <col min="7183" max="7183" width="2.453125" customWidth="1"/>
    <col min="7184" max="7184" width="4.90625" customWidth="1"/>
    <col min="7185" max="7185" width="4.1796875" customWidth="1"/>
    <col min="7186" max="7186" width="2.36328125" customWidth="1"/>
    <col min="7187" max="7187" width="5.1796875" customWidth="1"/>
    <col min="7188" max="7188" width="3.6328125" customWidth="1"/>
    <col min="7189" max="7189" width="2.453125" customWidth="1"/>
    <col min="7190" max="7190" width="5.453125" customWidth="1"/>
    <col min="7191" max="7191" width="4.1796875" customWidth="1"/>
    <col min="7192" max="7192" width="2.6328125" customWidth="1"/>
    <col min="7193" max="7193" width="4.6328125" customWidth="1"/>
    <col min="7194" max="7194" width="12.08984375" customWidth="1"/>
    <col min="7195" max="7195" width="6.08984375" customWidth="1"/>
    <col min="7427" max="7427" width="3" customWidth="1"/>
    <col min="7428" max="7428" width="5.453125" customWidth="1"/>
    <col min="7429" max="7429" width="2.36328125" customWidth="1"/>
    <col min="7430" max="7430" width="2.81640625" customWidth="1"/>
    <col min="7431" max="7431" width="7" customWidth="1"/>
    <col min="7432" max="7432" width="2.453125" customWidth="1"/>
    <col min="7433" max="7433" width="6.36328125" customWidth="1"/>
    <col min="7434" max="7434" width="2.453125" customWidth="1"/>
    <col min="7435" max="7436" width="2.90625" customWidth="1"/>
    <col min="7437" max="7437" width="5.36328125" customWidth="1"/>
    <col min="7438" max="7438" width="5.1796875" customWidth="1"/>
    <col min="7439" max="7439" width="2.453125" customWidth="1"/>
    <col min="7440" max="7440" width="4.90625" customWidth="1"/>
    <col min="7441" max="7441" width="4.1796875" customWidth="1"/>
    <col min="7442" max="7442" width="2.36328125" customWidth="1"/>
    <col min="7443" max="7443" width="5.1796875" customWidth="1"/>
    <col min="7444" max="7444" width="3.6328125" customWidth="1"/>
    <col min="7445" max="7445" width="2.453125" customWidth="1"/>
    <col min="7446" max="7446" width="5.453125" customWidth="1"/>
    <col min="7447" max="7447" width="4.1796875" customWidth="1"/>
    <col min="7448" max="7448" width="2.6328125" customWidth="1"/>
    <col min="7449" max="7449" width="4.6328125" customWidth="1"/>
    <col min="7450" max="7450" width="12.08984375" customWidth="1"/>
    <col min="7451" max="7451" width="6.08984375" customWidth="1"/>
    <col min="7683" max="7683" width="3" customWidth="1"/>
    <col min="7684" max="7684" width="5.453125" customWidth="1"/>
    <col min="7685" max="7685" width="2.36328125" customWidth="1"/>
    <col min="7686" max="7686" width="2.81640625" customWidth="1"/>
    <col min="7687" max="7687" width="7" customWidth="1"/>
    <col min="7688" max="7688" width="2.453125" customWidth="1"/>
    <col min="7689" max="7689" width="6.36328125" customWidth="1"/>
    <col min="7690" max="7690" width="2.453125" customWidth="1"/>
    <col min="7691" max="7692" width="2.90625" customWidth="1"/>
    <col min="7693" max="7693" width="5.36328125" customWidth="1"/>
    <col min="7694" max="7694" width="5.1796875" customWidth="1"/>
    <col min="7695" max="7695" width="2.453125" customWidth="1"/>
    <col min="7696" max="7696" width="4.90625" customWidth="1"/>
    <col min="7697" max="7697" width="4.1796875" customWidth="1"/>
    <col min="7698" max="7698" width="2.36328125" customWidth="1"/>
    <col min="7699" max="7699" width="5.1796875" customWidth="1"/>
    <col min="7700" max="7700" width="3.6328125" customWidth="1"/>
    <col min="7701" max="7701" width="2.453125" customWidth="1"/>
    <col min="7702" max="7702" width="5.453125" customWidth="1"/>
    <col min="7703" max="7703" width="4.1796875" customWidth="1"/>
    <col min="7704" max="7704" width="2.6328125" customWidth="1"/>
    <col min="7705" max="7705" width="4.6328125" customWidth="1"/>
    <col min="7706" max="7706" width="12.08984375" customWidth="1"/>
    <col min="7707" max="7707" width="6.08984375" customWidth="1"/>
    <col min="7939" max="7939" width="3" customWidth="1"/>
    <col min="7940" max="7940" width="5.453125" customWidth="1"/>
    <col min="7941" max="7941" width="2.36328125" customWidth="1"/>
    <col min="7942" max="7942" width="2.81640625" customWidth="1"/>
    <col min="7943" max="7943" width="7" customWidth="1"/>
    <col min="7944" max="7944" width="2.453125" customWidth="1"/>
    <col min="7945" max="7945" width="6.36328125" customWidth="1"/>
    <col min="7946" max="7946" width="2.453125" customWidth="1"/>
    <col min="7947" max="7948" width="2.90625" customWidth="1"/>
    <col min="7949" max="7949" width="5.36328125" customWidth="1"/>
    <col min="7950" max="7950" width="5.1796875" customWidth="1"/>
    <col min="7951" max="7951" width="2.453125" customWidth="1"/>
    <col min="7952" max="7952" width="4.90625" customWidth="1"/>
    <col min="7953" max="7953" width="4.1796875" customWidth="1"/>
    <col min="7954" max="7954" width="2.36328125" customWidth="1"/>
    <col min="7955" max="7955" width="5.1796875" customWidth="1"/>
    <col min="7956" max="7956" width="3.6328125" customWidth="1"/>
    <col min="7957" max="7957" width="2.453125" customWidth="1"/>
    <col min="7958" max="7958" width="5.453125" customWidth="1"/>
    <col min="7959" max="7959" width="4.1796875" customWidth="1"/>
    <col min="7960" max="7960" width="2.6328125" customWidth="1"/>
    <col min="7961" max="7961" width="4.6328125" customWidth="1"/>
    <col min="7962" max="7962" width="12.08984375" customWidth="1"/>
    <col min="7963" max="7963" width="6.08984375" customWidth="1"/>
    <col min="8195" max="8195" width="3" customWidth="1"/>
    <col min="8196" max="8196" width="5.453125" customWidth="1"/>
    <col min="8197" max="8197" width="2.36328125" customWidth="1"/>
    <col min="8198" max="8198" width="2.81640625" customWidth="1"/>
    <col min="8199" max="8199" width="7" customWidth="1"/>
    <col min="8200" max="8200" width="2.453125" customWidth="1"/>
    <col min="8201" max="8201" width="6.36328125" customWidth="1"/>
    <col min="8202" max="8202" width="2.453125" customWidth="1"/>
    <col min="8203" max="8204" width="2.90625" customWidth="1"/>
    <col min="8205" max="8205" width="5.36328125" customWidth="1"/>
    <col min="8206" max="8206" width="5.1796875" customWidth="1"/>
    <col min="8207" max="8207" width="2.453125" customWidth="1"/>
    <col min="8208" max="8208" width="4.90625" customWidth="1"/>
    <col min="8209" max="8209" width="4.1796875" customWidth="1"/>
    <col min="8210" max="8210" width="2.36328125" customWidth="1"/>
    <col min="8211" max="8211" width="5.1796875" customWidth="1"/>
    <col min="8212" max="8212" width="3.6328125" customWidth="1"/>
    <col min="8213" max="8213" width="2.453125" customWidth="1"/>
    <col min="8214" max="8214" width="5.453125" customWidth="1"/>
    <col min="8215" max="8215" width="4.1796875" customWidth="1"/>
    <col min="8216" max="8216" width="2.6328125" customWidth="1"/>
    <col min="8217" max="8217" width="4.6328125" customWidth="1"/>
    <col min="8218" max="8218" width="12.08984375" customWidth="1"/>
    <col min="8219" max="8219" width="6.08984375" customWidth="1"/>
    <col min="8451" max="8451" width="3" customWidth="1"/>
    <col min="8452" max="8452" width="5.453125" customWidth="1"/>
    <col min="8453" max="8453" width="2.36328125" customWidth="1"/>
    <col min="8454" max="8454" width="2.81640625" customWidth="1"/>
    <col min="8455" max="8455" width="7" customWidth="1"/>
    <col min="8456" max="8456" width="2.453125" customWidth="1"/>
    <col min="8457" max="8457" width="6.36328125" customWidth="1"/>
    <col min="8458" max="8458" width="2.453125" customWidth="1"/>
    <col min="8459" max="8460" width="2.90625" customWidth="1"/>
    <col min="8461" max="8461" width="5.36328125" customWidth="1"/>
    <col min="8462" max="8462" width="5.1796875" customWidth="1"/>
    <col min="8463" max="8463" width="2.453125" customWidth="1"/>
    <col min="8464" max="8464" width="4.90625" customWidth="1"/>
    <col min="8465" max="8465" width="4.1796875" customWidth="1"/>
    <col min="8466" max="8466" width="2.36328125" customWidth="1"/>
    <col min="8467" max="8467" width="5.1796875" customWidth="1"/>
    <col min="8468" max="8468" width="3.6328125" customWidth="1"/>
    <col min="8469" max="8469" width="2.453125" customWidth="1"/>
    <col min="8470" max="8470" width="5.453125" customWidth="1"/>
    <col min="8471" max="8471" width="4.1796875" customWidth="1"/>
    <col min="8472" max="8472" width="2.6328125" customWidth="1"/>
    <col min="8473" max="8473" width="4.6328125" customWidth="1"/>
    <col min="8474" max="8474" width="12.08984375" customWidth="1"/>
    <col min="8475" max="8475" width="6.08984375" customWidth="1"/>
    <col min="8707" max="8707" width="3" customWidth="1"/>
    <col min="8708" max="8708" width="5.453125" customWidth="1"/>
    <col min="8709" max="8709" width="2.36328125" customWidth="1"/>
    <col min="8710" max="8710" width="2.81640625" customWidth="1"/>
    <col min="8711" max="8711" width="7" customWidth="1"/>
    <col min="8712" max="8712" width="2.453125" customWidth="1"/>
    <col min="8713" max="8713" width="6.36328125" customWidth="1"/>
    <col min="8714" max="8714" width="2.453125" customWidth="1"/>
    <col min="8715" max="8716" width="2.90625" customWidth="1"/>
    <col min="8717" max="8717" width="5.36328125" customWidth="1"/>
    <col min="8718" max="8718" width="5.1796875" customWidth="1"/>
    <col min="8719" max="8719" width="2.453125" customWidth="1"/>
    <col min="8720" max="8720" width="4.90625" customWidth="1"/>
    <col min="8721" max="8721" width="4.1796875" customWidth="1"/>
    <col min="8722" max="8722" width="2.36328125" customWidth="1"/>
    <col min="8723" max="8723" width="5.1796875" customWidth="1"/>
    <col min="8724" max="8724" width="3.6328125" customWidth="1"/>
    <col min="8725" max="8725" width="2.453125" customWidth="1"/>
    <col min="8726" max="8726" width="5.453125" customWidth="1"/>
    <col min="8727" max="8727" width="4.1796875" customWidth="1"/>
    <col min="8728" max="8728" width="2.6328125" customWidth="1"/>
    <col min="8729" max="8729" width="4.6328125" customWidth="1"/>
    <col min="8730" max="8730" width="12.08984375" customWidth="1"/>
    <col min="8731" max="8731" width="6.08984375" customWidth="1"/>
    <col min="8963" max="8963" width="3" customWidth="1"/>
    <col min="8964" max="8964" width="5.453125" customWidth="1"/>
    <col min="8965" max="8965" width="2.36328125" customWidth="1"/>
    <col min="8966" max="8966" width="2.81640625" customWidth="1"/>
    <col min="8967" max="8967" width="7" customWidth="1"/>
    <col min="8968" max="8968" width="2.453125" customWidth="1"/>
    <col min="8969" max="8969" width="6.36328125" customWidth="1"/>
    <col min="8970" max="8970" width="2.453125" customWidth="1"/>
    <col min="8971" max="8972" width="2.90625" customWidth="1"/>
    <col min="8973" max="8973" width="5.36328125" customWidth="1"/>
    <col min="8974" max="8974" width="5.1796875" customWidth="1"/>
    <col min="8975" max="8975" width="2.453125" customWidth="1"/>
    <col min="8976" max="8976" width="4.90625" customWidth="1"/>
    <col min="8977" max="8977" width="4.1796875" customWidth="1"/>
    <col min="8978" max="8978" width="2.36328125" customWidth="1"/>
    <col min="8979" max="8979" width="5.1796875" customWidth="1"/>
    <col min="8980" max="8980" width="3.6328125" customWidth="1"/>
    <col min="8981" max="8981" width="2.453125" customWidth="1"/>
    <col min="8982" max="8982" width="5.453125" customWidth="1"/>
    <col min="8983" max="8983" width="4.1796875" customWidth="1"/>
    <col min="8984" max="8984" width="2.6328125" customWidth="1"/>
    <col min="8985" max="8985" width="4.6328125" customWidth="1"/>
    <col min="8986" max="8986" width="12.08984375" customWidth="1"/>
    <col min="8987" max="8987" width="6.08984375" customWidth="1"/>
    <col min="9219" max="9219" width="3" customWidth="1"/>
    <col min="9220" max="9220" width="5.453125" customWidth="1"/>
    <col min="9221" max="9221" width="2.36328125" customWidth="1"/>
    <col min="9222" max="9222" width="2.81640625" customWidth="1"/>
    <col min="9223" max="9223" width="7" customWidth="1"/>
    <col min="9224" max="9224" width="2.453125" customWidth="1"/>
    <col min="9225" max="9225" width="6.36328125" customWidth="1"/>
    <col min="9226" max="9226" width="2.453125" customWidth="1"/>
    <col min="9227" max="9228" width="2.90625" customWidth="1"/>
    <col min="9229" max="9229" width="5.36328125" customWidth="1"/>
    <col min="9230" max="9230" width="5.1796875" customWidth="1"/>
    <col min="9231" max="9231" width="2.453125" customWidth="1"/>
    <col min="9232" max="9232" width="4.90625" customWidth="1"/>
    <col min="9233" max="9233" width="4.1796875" customWidth="1"/>
    <col min="9234" max="9234" width="2.36328125" customWidth="1"/>
    <col min="9235" max="9235" width="5.1796875" customWidth="1"/>
    <col min="9236" max="9236" width="3.6328125" customWidth="1"/>
    <col min="9237" max="9237" width="2.453125" customWidth="1"/>
    <col min="9238" max="9238" width="5.453125" customWidth="1"/>
    <col min="9239" max="9239" width="4.1796875" customWidth="1"/>
    <col min="9240" max="9240" width="2.6328125" customWidth="1"/>
    <col min="9241" max="9241" width="4.6328125" customWidth="1"/>
    <col min="9242" max="9242" width="12.08984375" customWidth="1"/>
    <col min="9243" max="9243" width="6.08984375" customWidth="1"/>
    <col min="9475" max="9475" width="3" customWidth="1"/>
    <col min="9476" max="9476" width="5.453125" customWidth="1"/>
    <col min="9477" max="9477" width="2.36328125" customWidth="1"/>
    <col min="9478" max="9478" width="2.81640625" customWidth="1"/>
    <col min="9479" max="9479" width="7" customWidth="1"/>
    <col min="9480" max="9480" width="2.453125" customWidth="1"/>
    <col min="9481" max="9481" width="6.36328125" customWidth="1"/>
    <col min="9482" max="9482" width="2.453125" customWidth="1"/>
    <col min="9483" max="9484" width="2.90625" customWidth="1"/>
    <col min="9485" max="9485" width="5.36328125" customWidth="1"/>
    <col min="9486" max="9486" width="5.1796875" customWidth="1"/>
    <col min="9487" max="9487" width="2.453125" customWidth="1"/>
    <col min="9488" max="9488" width="4.90625" customWidth="1"/>
    <col min="9489" max="9489" width="4.1796875" customWidth="1"/>
    <col min="9490" max="9490" width="2.36328125" customWidth="1"/>
    <col min="9491" max="9491" width="5.1796875" customWidth="1"/>
    <col min="9492" max="9492" width="3.6328125" customWidth="1"/>
    <col min="9493" max="9493" width="2.453125" customWidth="1"/>
    <col min="9494" max="9494" width="5.453125" customWidth="1"/>
    <col min="9495" max="9495" width="4.1796875" customWidth="1"/>
    <col min="9496" max="9496" width="2.6328125" customWidth="1"/>
    <col min="9497" max="9497" width="4.6328125" customWidth="1"/>
    <col min="9498" max="9498" width="12.08984375" customWidth="1"/>
    <col min="9499" max="9499" width="6.08984375" customWidth="1"/>
    <col min="9731" max="9731" width="3" customWidth="1"/>
    <col min="9732" max="9732" width="5.453125" customWidth="1"/>
    <col min="9733" max="9733" width="2.36328125" customWidth="1"/>
    <col min="9734" max="9734" width="2.81640625" customWidth="1"/>
    <col min="9735" max="9735" width="7" customWidth="1"/>
    <col min="9736" max="9736" width="2.453125" customWidth="1"/>
    <col min="9737" max="9737" width="6.36328125" customWidth="1"/>
    <col min="9738" max="9738" width="2.453125" customWidth="1"/>
    <col min="9739" max="9740" width="2.90625" customWidth="1"/>
    <col min="9741" max="9741" width="5.36328125" customWidth="1"/>
    <col min="9742" max="9742" width="5.1796875" customWidth="1"/>
    <col min="9743" max="9743" width="2.453125" customWidth="1"/>
    <col min="9744" max="9744" width="4.90625" customWidth="1"/>
    <col min="9745" max="9745" width="4.1796875" customWidth="1"/>
    <col min="9746" max="9746" width="2.36328125" customWidth="1"/>
    <col min="9747" max="9747" width="5.1796875" customWidth="1"/>
    <col min="9748" max="9748" width="3.6328125" customWidth="1"/>
    <col min="9749" max="9749" width="2.453125" customWidth="1"/>
    <col min="9750" max="9750" width="5.453125" customWidth="1"/>
    <col min="9751" max="9751" width="4.1796875" customWidth="1"/>
    <col min="9752" max="9752" width="2.6328125" customWidth="1"/>
    <col min="9753" max="9753" width="4.6328125" customWidth="1"/>
    <col min="9754" max="9754" width="12.08984375" customWidth="1"/>
    <col min="9755" max="9755" width="6.08984375" customWidth="1"/>
    <col min="9987" max="9987" width="3" customWidth="1"/>
    <col min="9988" max="9988" width="5.453125" customWidth="1"/>
    <col min="9989" max="9989" width="2.36328125" customWidth="1"/>
    <col min="9990" max="9990" width="2.81640625" customWidth="1"/>
    <col min="9991" max="9991" width="7" customWidth="1"/>
    <col min="9992" max="9992" width="2.453125" customWidth="1"/>
    <col min="9993" max="9993" width="6.36328125" customWidth="1"/>
    <col min="9994" max="9994" width="2.453125" customWidth="1"/>
    <col min="9995" max="9996" width="2.90625" customWidth="1"/>
    <col min="9997" max="9997" width="5.36328125" customWidth="1"/>
    <col min="9998" max="9998" width="5.1796875" customWidth="1"/>
    <col min="9999" max="9999" width="2.453125" customWidth="1"/>
    <col min="10000" max="10000" width="4.90625" customWidth="1"/>
    <col min="10001" max="10001" width="4.1796875" customWidth="1"/>
    <col min="10002" max="10002" width="2.36328125" customWidth="1"/>
    <col min="10003" max="10003" width="5.1796875" customWidth="1"/>
    <col min="10004" max="10004" width="3.6328125" customWidth="1"/>
    <col min="10005" max="10005" width="2.453125" customWidth="1"/>
    <col min="10006" max="10006" width="5.453125" customWidth="1"/>
    <col min="10007" max="10007" width="4.1796875" customWidth="1"/>
    <col min="10008" max="10008" width="2.6328125" customWidth="1"/>
    <col min="10009" max="10009" width="4.6328125" customWidth="1"/>
    <col min="10010" max="10010" width="12.08984375" customWidth="1"/>
    <col min="10011" max="10011" width="6.08984375" customWidth="1"/>
    <col min="10243" max="10243" width="3" customWidth="1"/>
    <col min="10244" max="10244" width="5.453125" customWidth="1"/>
    <col min="10245" max="10245" width="2.36328125" customWidth="1"/>
    <col min="10246" max="10246" width="2.81640625" customWidth="1"/>
    <col min="10247" max="10247" width="7" customWidth="1"/>
    <col min="10248" max="10248" width="2.453125" customWidth="1"/>
    <col min="10249" max="10249" width="6.36328125" customWidth="1"/>
    <col min="10250" max="10250" width="2.453125" customWidth="1"/>
    <col min="10251" max="10252" width="2.90625" customWidth="1"/>
    <col min="10253" max="10253" width="5.36328125" customWidth="1"/>
    <col min="10254" max="10254" width="5.1796875" customWidth="1"/>
    <col min="10255" max="10255" width="2.453125" customWidth="1"/>
    <col min="10256" max="10256" width="4.90625" customWidth="1"/>
    <col min="10257" max="10257" width="4.1796875" customWidth="1"/>
    <col min="10258" max="10258" width="2.36328125" customWidth="1"/>
    <col min="10259" max="10259" width="5.1796875" customWidth="1"/>
    <col min="10260" max="10260" width="3.6328125" customWidth="1"/>
    <col min="10261" max="10261" width="2.453125" customWidth="1"/>
    <col min="10262" max="10262" width="5.453125" customWidth="1"/>
    <col min="10263" max="10263" width="4.1796875" customWidth="1"/>
    <col min="10264" max="10264" width="2.6328125" customWidth="1"/>
    <col min="10265" max="10265" width="4.6328125" customWidth="1"/>
    <col min="10266" max="10266" width="12.08984375" customWidth="1"/>
    <col min="10267" max="10267" width="6.08984375" customWidth="1"/>
    <col min="10499" max="10499" width="3" customWidth="1"/>
    <col min="10500" max="10500" width="5.453125" customWidth="1"/>
    <col min="10501" max="10501" width="2.36328125" customWidth="1"/>
    <col min="10502" max="10502" width="2.81640625" customWidth="1"/>
    <col min="10503" max="10503" width="7" customWidth="1"/>
    <col min="10504" max="10504" width="2.453125" customWidth="1"/>
    <col min="10505" max="10505" width="6.36328125" customWidth="1"/>
    <col min="10506" max="10506" width="2.453125" customWidth="1"/>
    <col min="10507" max="10508" width="2.90625" customWidth="1"/>
    <col min="10509" max="10509" width="5.36328125" customWidth="1"/>
    <col min="10510" max="10510" width="5.1796875" customWidth="1"/>
    <col min="10511" max="10511" width="2.453125" customWidth="1"/>
    <col min="10512" max="10512" width="4.90625" customWidth="1"/>
    <col min="10513" max="10513" width="4.1796875" customWidth="1"/>
    <col min="10514" max="10514" width="2.36328125" customWidth="1"/>
    <col min="10515" max="10515" width="5.1796875" customWidth="1"/>
    <col min="10516" max="10516" width="3.6328125" customWidth="1"/>
    <col min="10517" max="10517" width="2.453125" customWidth="1"/>
    <col min="10518" max="10518" width="5.453125" customWidth="1"/>
    <col min="10519" max="10519" width="4.1796875" customWidth="1"/>
    <col min="10520" max="10520" width="2.6328125" customWidth="1"/>
    <col min="10521" max="10521" width="4.6328125" customWidth="1"/>
    <col min="10522" max="10522" width="12.08984375" customWidth="1"/>
    <col min="10523" max="10523" width="6.08984375" customWidth="1"/>
    <col min="10755" max="10755" width="3" customWidth="1"/>
    <col min="10756" max="10756" width="5.453125" customWidth="1"/>
    <col min="10757" max="10757" width="2.36328125" customWidth="1"/>
    <col min="10758" max="10758" width="2.81640625" customWidth="1"/>
    <col min="10759" max="10759" width="7" customWidth="1"/>
    <col min="10760" max="10760" width="2.453125" customWidth="1"/>
    <col min="10761" max="10761" width="6.36328125" customWidth="1"/>
    <col min="10762" max="10762" width="2.453125" customWidth="1"/>
    <col min="10763" max="10764" width="2.90625" customWidth="1"/>
    <col min="10765" max="10765" width="5.36328125" customWidth="1"/>
    <col min="10766" max="10766" width="5.1796875" customWidth="1"/>
    <col min="10767" max="10767" width="2.453125" customWidth="1"/>
    <col min="10768" max="10768" width="4.90625" customWidth="1"/>
    <col min="10769" max="10769" width="4.1796875" customWidth="1"/>
    <col min="10770" max="10770" width="2.36328125" customWidth="1"/>
    <col min="10771" max="10771" width="5.1796875" customWidth="1"/>
    <col min="10772" max="10772" width="3.6328125" customWidth="1"/>
    <col min="10773" max="10773" width="2.453125" customWidth="1"/>
    <col min="10774" max="10774" width="5.453125" customWidth="1"/>
    <col min="10775" max="10775" width="4.1796875" customWidth="1"/>
    <col min="10776" max="10776" width="2.6328125" customWidth="1"/>
    <col min="10777" max="10777" width="4.6328125" customWidth="1"/>
    <col min="10778" max="10778" width="12.08984375" customWidth="1"/>
    <col min="10779" max="10779" width="6.08984375" customWidth="1"/>
    <col min="11011" max="11011" width="3" customWidth="1"/>
    <col min="11012" max="11012" width="5.453125" customWidth="1"/>
    <col min="11013" max="11013" width="2.36328125" customWidth="1"/>
    <col min="11014" max="11014" width="2.81640625" customWidth="1"/>
    <col min="11015" max="11015" width="7" customWidth="1"/>
    <col min="11016" max="11016" width="2.453125" customWidth="1"/>
    <col min="11017" max="11017" width="6.36328125" customWidth="1"/>
    <col min="11018" max="11018" width="2.453125" customWidth="1"/>
    <col min="11019" max="11020" width="2.90625" customWidth="1"/>
    <col min="11021" max="11021" width="5.36328125" customWidth="1"/>
    <col min="11022" max="11022" width="5.1796875" customWidth="1"/>
    <col min="11023" max="11023" width="2.453125" customWidth="1"/>
    <col min="11024" max="11024" width="4.90625" customWidth="1"/>
    <col min="11025" max="11025" width="4.1796875" customWidth="1"/>
    <col min="11026" max="11026" width="2.36328125" customWidth="1"/>
    <col min="11027" max="11027" width="5.1796875" customWidth="1"/>
    <col min="11028" max="11028" width="3.6328125" customWidth="1"/>
    <col min="11029" max="11029" width="2.453125" customWidth="1"/>
    <col min="11030" max="11030" width="5.453125" customWidth="1"/>
    <col min="11031" max="11031" width="4.1796875" customWidth="1"/>
    <col min="11032" max="11032" width="2.6328125" customWidth="1"/>
    <col min="11033" max="11033" width="4.6328125" customWidth="1"/>
    <col min="11034" max="11034" width="12.08984375" customWidth="1"/>
    <col min="11035" max="11035" width="6.08984375" customWidth="1"/>
    <col min="11267" max="11267" width="3" customWidth="1"/>
    <col min="11268" max="11268" width="5.453125" customWidth="1"/>
    <col min="11269" max="11269" width="2.36328125" customWidth="1"/>
    <col min="11270" max="11270" width="2.81640625" customWidth="1"/>
    <col min="11271" max="11271" width="7" customWidth="1"/>
    <col min="11272" max="11272" width="2.453125" customWidth="1"/>
    <col min="11273" max="11273" width="6.36328125" customWidth="1"/>
    <col min="11274" max="11274" width="2.453125" customWidth="1"/>
    <col min="11275" max="11276" width="2.90625" customWidth="1"/>
    <col min="11277" max="11277" width="5.36328125" customWidth="1"/>
    <col min="11278" max="11278" width="5.1796875" customWidth="1"/>
    <col min="11279" max="11279" width="2.453125" customWidth="1"/>
    <col min="11280" max="11280" width="4.90625" customWidth="1"/>
    <col min="11281" max="11281" width="4.1796875" customWidth="1"/>
    <col min="11282" max="11282" width="2.36328125" customWidth="1"/>
    <col min="11283" max="11283" width="5.1796875" customWidth="1"/>
    <col min="11284" max="11284" width="3.6328125" customWidth="1"/>
    <col min="11285" max="11285" width="2.453125" customWidth="1"/>
    <col min="11286" max="11286" width="5.453125" customWidth="1"/>
    <col min="11287" max="11287" width="4.1796875" customWidth="1"/>
    <col min="11288" max="11288" width="2.6328125" customWidth="1"/>
    <col min="11289" max="11289" width="4.6328125" customWidth="1"/>
    <col min="11290" max="11290" width="12.08984375" customWidth="1"/>
    <col min="11291" max="11291" width="6.08984375" customWidth="1"/>
    <col min="11523" max="11523" width="3" customWidth="1"/>
    <col min="11524" max="11524" width="5.453125" customWidth="1"/>
    <col min="11525" max="11525" width="2.36328125" customWidth="1"/>
    <col min="11526" max="11526" width="2.81640625" customWidth="1"/>
    <col min="11527" max="11527" width="7" customWidth="1"/>
    <col min="11528" max="11528" width="2.453125" customWidth="1"/>
    <col min="11529" max="11529" width="6.36328125" customWidth="1"/>
    <col min="11530" max="11530" width="2.453125" customWidth="1"/>
    <col min="11531" max="11532" width="2.90625" customWidth="1"/>
    <col min="11533" max="11533" width="5.36328125" customWidth="1"/>
    <col min="11534" max="11534" width="5.1796875" customWidth="1"/>
    <col min="11535" max="11535" width="2.453125" customWidth="1"/>
    <col min="11536" max="11536" width="4.90625" customWidth="1"/>
    <col min="11537" max="11537" width="4.1796875" customWidth="1"/>
    <col min="11538" max="11538" width="2.36328125" customWidth="1"/>
    <col min="11539" max="11539" width="5.1796875" customWidth="1"/>
    <col min="11540" max="11540" width="3.6328125" customWidth="1"/>
    <col min="11541" max="11541" width="2.453125" customWidth="1"/>
    <col min="11542" max="11542" width="5.453125" customWidth="1"/>
    <col min="11543" max="11543" width="4.1796875" customWidth="1"/>
    <col min="11544" max="11544" width="2.6328125" customWidth="1"/>
    <col min="11545" max="11545" width="4.6328125" customWidth="1"/>
    <col min="11546" max="11546" width="12.08984375" customWidth="1"/>
    <col min="11547" max="11547" width="6.08984375" customWidth="1"/>
    <col min="11779" max="11779" width="3" customWidth="1"/>
    <col min="11780" max="11780" width="5.453125" customWidth="1"/>
    <col min="11781" max="11781" width="2.36328125" customWidth="1"/>
    <col min="11782" max="11782" width="2.81640625" customWidth="1"/>
    <col min="11783" max="11783" width="7" customWidth="1"/>
    <col min="11784" max="11784" width="2.453125" customWidth="1"/>
    <col min="11785" max="11785" width="6.36328125" customWidth="1"/>
    <col min="11786" max="11786" width="2.453125" customWidth="1"/>
    <col min="11787" max="11788" width="2.90625" customWidth="1"/>
    <col min="11789" max="11789" width="5.36328125" customWidth="1"/>
    <col min="11790" max="11790" width="5.1796875" customWidth="1"/>
    <col min="11791" max="11791" width="2.453125" customWidth="1"/>
    <col min="11792" max="11792" width="4.90625" customWidth="1"/>
    <col min="11793" max="11793" width="4.1796875" customWidth="1"/>
    <col min="11794" max="11794" width="2.36328125" customWidth="1"/>
    <col min="11795" max="11795" width="5.1796875" customWidth="1"/>
    <col min="11796" max="11796" width="3.6328125" customWidth="1"/>
    <col min="11797" max="11797" width="2.453125" customWidth="1"/>
    <col min="11798" max="11798" width="5.453125" customWidth="1"/>
    <col min="11799" max="11799" width="4.1796875" customWidth="1"/>
    <col min="11800" max="11800" width="2.6328125" customWidth="1"/>
    <col min="11801" max="11801" width="4.6328125" customWidth="1"/>
    <col min="11802" max="11802" width="12.08984375" customWidth="1"/>
    <col min="11803" max="11803" width="6.08984375" customWidth="1"/>
    <col min="12035" max="12035" width="3" customWidth="1"/>
    <col min="12036" max="12036" width="5.453125" customWidth="1"/>
    <col min="12037" max="12037" width="2.36328125" customWidth="1"/>
    <col min="12038" max="12038" width="2.81640625" customWidth="1"/>
    <col min="12039" max="12039" width="7" customWidth="1"/>
    <col min="12040" max="12040" width="2.453125" customWidth="1"/>
    <col min="12041" max="12041" width="6.36328125" customWidth="1"/>
    <col min="12042" max="12042" width="2.453125" customWidth="1"/>
    <col min="12043" max="12044" width="2.90625" customWidth="1"/>
    <col min="12045" max="12045" width="5.36328125" customWidth="1"/>
    <col min="12046" max="12046" width="5.1796875" customWidth="1"/>
    <col min="12047" max="12047" width="2.453125" customWidth="1"/>
    <col min="12048" max="12048" width="4.90625" customWidth="1"/>
    <col min="12049" max="12049" width="4.1796875" customWidth="1"/>
    <col min="12050" max="12050" width="2.36328125" customWidth="1"/>
    <col min="12051" max="12051" width="5.1796875" customWidth="1"/>
    <col min="12052" max="12052" width="3.6328125" customWidth="1"/>
    <col min="12053" max="12053" width="2.453125" customWidth="1"/>
    <col min="12054" max="12054" width="5.453125" customWidth="1"/>
    <col min="12055" max="12055" width="4.1796875" customWidth="1"/>
    <col min="12056" max="12056" width="2.6328125" customWidth="1"/>
    <col min="12057" max="12057" width="4.6328125" customWidth="1"/>
    <col min="12058" max="12058" width="12.08984375" customWidth="1"/>
    <col min="12059" max="12059" width="6.08984375" customWidth="1"/>
    <col min="12291" max="12291" width="3" customWidth="1"/>
    <col min="12292" max="12292" width="5.453125" customWidth="1"/>
    <col min="12293" max="12293" width="2.36328125" customWidth="1"/>
    <col min="12294" max="12294" width="2.81640625" customWidth="1"/>
    <col min="12295" max="12295" width="7" customWidth="1"/>
    <col min="12296" max="12296" width="2.453125" customWidth="1"/>
    <col min="12297" max="12297" width="6.36328125" customWidth="1"/>
    <col min="12298" max="12298" width="2.453125" customWidth="1"/>
    <col min="12299" max="12300" width="2.90625" customWidth="1"/>
    <col min="12301" max="12301" width="5.36328125" customWidth="1"/>
    <col min="12302" max="12302" width="5.1796875" customWidth="1"/>
    <col min="12303" max="12303" width="2.453125" customWidth="1"/>
    <col min="12304" max="12304" width="4.90625" customWidth="1"/>
    <col min="12305" max="12305" width="4.1796875" customWidth="1"/>
    <col min="12306" max="12306" width="2.36328125" customWidth="1"/>
    <col min="12307" max="12307" width="5.1796875" customWidth="1"/>
    <col min="12308" max="12308" width="3.6328125" customWidth="1"/>
    <col min="12309" max="12309" width="2.453125" customWidth="1"/>
    <col min="12310" max="12310" width="5.453125" customWidth="1"/>
    <col min="12311" max="12311" width="4.1796875" customWidth="1"/>
    <col min="12312" max="12312" width="2.6328125" customWidth="1"/>
    <col min="12313" max="12313" width="4.6328125" customWidth="1"/>
    <col min="12314" max="12314" width="12.08984375" customWidth="1"/>
    <col min="12315" max="12315" width="6.08984375" customWidth="1"/>
    <col min="12547" max="12547" width="3" customWidth="1"/>
    <col min="12548" max="12548" width="5.453125" customWidth="1"/>
    <col min="12549" max="12549" width="2.36328125" customWidth="1"/>
    <col min="12550" max="12550" width="2.81640625" customWidth="1"/>
    <col min="12551" max="12551" width="7" customWidth="1"/>
    <col min="12552" max="12552" width="2.453125" customWidth="1"/>
    <col min="12553" max="12553" width="6.36328125" customWidth="1"/>
    <col min="12554" max="12554" width="2.453125" customWidth="1"/>
    <col min="12555" max="12556" width="2.90625" customWidth="1"/>
    <col min="12557" max="12557" width="5.36328125" customWidth="1"/>
    <col min="12558" max="12558" width="5.1796875" customWidth="1"/>
    <col min="12559" max="12559" width="2.453125" customWidth="1"/>
    <col min="12560" max="12560" width="4.90625" customWidth="1"/>
    <col min="12561" max="12561" width="4.1796875" customWidth="1"/>
    <col min="12562" max="12562" width="2.36328125" customWidth="1"/>
    <col min="12563" max="12563" width="5.1796875" customWidth="1"/>
    <col min="12564" max="12564" width="3.6328125" customWidth="1"/>
    <col min="12565" max="12565" width="2.453125" customWidth="1"/>
    <col min="12566" max="12566" width="5.453125" customWidth="1"/>
    <col min="12567" max="12567" width="4.1796875" customWidth="1"/>
    <col min="12568" max="12568" width="2.6328125" customWidth="1"/>
    <col min="12569" max="12569" width="4.6328125" customWidth="1"/>
    <col min="12570" max="12570" width="12.08984375" customWidth="1"/>
    <col min="12571" max="12571" width="6.08984375" customWidth="1"/>
    <col min="12803" max="12803" width="3" customWidth="1"/>
    <col min="12804" max="12804" width="5.453125" customWidth="1"/>
    <col min="12805" max="12805" width="2.36328125" customWidth="1"/>
    <col min="12806" max="12806" width="2.81640625" customWidth="1"/>
    <col min="12807" max="12807" width="7" customWidth="1"/>
    <col min="12808" max="12808" width="2.453125" customWidth="1"/>
    <col min="12809" max="12809" width="6.36328125" customWidth="1"/>
    <col min="12810" max="12810" width="2.453125" customWidth="1"/>
    <col min="12811" max="12812" width="2.90625" customWidth="1"/>
    <col min="12813" max="12813" width="5.36328125" customWidth="1"/>
    <col min="12814" max="12814" width="5.1796875" customWidth="1"/>
    <col min="12815" max="12815" width="2.453125" customWidth="1"/>
    <col min="12816" max="12816" width="4.90625" customWidth="1"/>
    <col min="12817" max="12817" width="4.1796875" customWidth="1"/>
    <col min="12818" max="12818" width="2.36328125" customWidth="1"/>
    <col min="12819" max="12819" width="5.1796875" customWidth="1"/>
    <col min="12820" max="12820" width="3.6328125" customWidth="1"/>
    <col min="12821" max="12821" width="2.453125" customWidth="1"/>
    <col min="12822" max="12822" width="5.453125" customWidth="1"/>
    <col min="12823" max="12823" width="4.1796875" customWidth="1"/>
    <col min="12824" max="12824" width="2.6328125" customWidth="1"/>
    <col min="12825" max="12825" width="4.6328125" customWidth="1"/>
    <col min="12826" max="12826" width="12.08984375" customWidth="1"/>
    <col min="12827" max="12827" width="6.08984375" customWidth="1"/>
    <col min="13059" max="13059" width="3" customWidth="1"/>
    <col min="13060" max="13060" width="5.453125" customWidth="1"/>
    <col min="13061" max="13061" width="2.36328125" customWidth="1"/>
    <col min="13062" max="13062" width="2.81640625" customWidth="1"/>
    <col min="13063" max="13063" width="7" customWidth="1"/>
    <col min="13064" max="13064" width="2.453125" customWidth="1"/>
    <col min="13065" max="13065" width="6.36328125" customWidth="1"/>
    <col min="13066" max="13066" width="2.453125" customWidth="1"/>
    <col min="13067" max="13068" width="2.90625" customWidth="1"/>
    <col min="13069" max="13069" width="5.36328125" customWidth="1"/>
    <col min="13070" max="13070" width="5.1796875" customWidth="1"/>
    <col min="13071" max="13071" width="2.453125" customWidth="1"/>
    <col min="13072" max="13072" width="4.90625" customWidth="1"/>
    <col min="13073" max="13073" width="4.1796875" customWidth="1"/>
    <col min="13074" max="13074" width="2.36328125" customWidth="1"/>
    <col min="13075" max="13075" width="5.1796875" customWidth="1"/>
    <col min="13076" max="13076" width="3.6328125" customWidth="1"/>
    <col min="13077" max="13077" width="2.453125" customWidth="1"/>
    <col min="13078" max="13078" width="5.453125" customWidth="1"/>
    <col min="13079" max="13079" width="4.1796875" customWidth="1"/>
    <col min="13080" max="13080" width="2.6328125" customWidth="1"/>
    <col min="13081" max="13081" width="4.6328125" customWidth="1"/>
    <col min="13082" max="13082" width="12.08984375" customWidth="1"/>
    <col min="13083" max="13083" width="6.08984375" customWidth="1"/>
    <col min="13315" max="13315" width="3" customWidth="1"/>
    <col min="13316" max="13316" width="5.453125" customWidth="1"/>
    <col min="13317" max="13317" width="2.36328125" customWidth="1"/>
    <col min="13318" max="13318" width="2.81640625" customWidth="1"/>
    <col min="13319" max="13319" width="7" customWidth="1"/>
    <col min="13320" max="13320" width="2.453125" customWidth="1"/>
    <col min="13321" max="13321" width="6.36328125" customWidth="1"/>
    <col min="13322" max="13322" width="2.453125" customWidth="1"/>
    <col min="13323" max="13324" width="2.90625" customWidth="1"/>
    <col min="13325" max="13325" width="5.36328125" customWidth="1"/>
    <col min="13326" max="13326" width="5.1796875" customWidth="1"/>
    <col min="13327" max="13327" width="2.453125" customWidth="1"/>
    <col min="13328" max="13328" width="4.90625" customWidth="1"/>
    <col min="13329" max="13329" width="4.1796875" customWidth="1"/>
    <col min="13330" max="13330" width="2.36328125" customWidth="1"/>
    <col min="13331" max="13331" width="5.1796875" customWidth="1"/>
    <col min="13332" max="13332" width="3.6328125" customWidth="1"/>
    <col min="13333" max="13333" width="2.453125" customWidth="1"/>
    <col min="13334" max="13334" width="5.453125" customWidth="1"/>
    <col min="13335" max="13335" width="4.1796875" customWidth="1"/>
    <col min="13336" max="13336" width="2.6328125" customWidth="1"/>
    <col min="13337" max="13337" width="4.6328125" customWidth="1"/>
    <col min="13338" max="13338" width="12.08984375" customWidth="1"/>
    <col min="13339" max="13339" width="6.08984375" customWidth="1"/>
    <col min="13571" max="13571" width="3" customWidth="1"/>
    <col min="13572" max="13572" width="5.453125" customWidth="1"/>
    <col min="13573" max="13573" width="2.36328125" customWidth="1"/>
    <col min="13574" max="13574" width="2.81640625" customWidth="1"/>
    <col min="13575" max="13575" width="7" customWidth="1"/>
    <col min="13576" max="13576" width="2.453125" customWidth="1"/>
    <col min="13577" max="13577" width="6.36328125" customWidth="1"/>
    <col min="13578" max="13578" width="2.453125" customWidth="1"/>
    <col min="13579" max="13580" width="2.90625" customWidth="1"/>
    <col min="13581" max="13581" width="5.36328125" customWidth="1"/>
    <col min="13582" max="13582" width="5.1796875" customWidth="1"/>
    <col min="13583" max="13583" width="2.453125" customWidth="1"/>
    <col min="13584" max="13584" width="4.90625" customWidth="1"/>
    <col min="13585" max="13585" width="4.1796875" customWidth="1"/>
    <col min="13586" max="13586" width="2.36328125" customWidth="1"/>
    <col min="13587" max="13587" width="5.1796875" customWidth="1"/>
    <col min="13588" max="13588" width="3.6328125" customWidth="1"/>
    <col min="13589" max="13589" width="2.453125" customWidth="1"/>
    <col min="13590" max="13590" width="5.453125" customWidth="1"/>
    <col min="13591" max="13591" width="4.1796875" customWidth="1"/>
    <col min="13592" max="13592" width="2.6328125" customWidth="1"/>
    <col min="13593" max="13593" width="4.6328125" customWidth="1"/>
    <col min="13594" max="13594" width="12.08984375" customWidth="1"/>
    <col min="13595" max="13595" width="6.08984375" customWidth="1"/>
    <col min="13827" max="13827" width="3" customWidth="1"/>
    <col min="13828" max="13828" width="5.453125" customWidth="1"/>
    <col min="13829" max="13829" width="2.36328125" customWidth="1"/>
    <col min="13830" max="13830" width="2.81640625" customWidth="1"/>
    <col min="13831" max="13831" width="7" customWidth="1"/>
    <col min="13832" max="13832" width="2.453125" customWidth="1"/>
    <col min="13833" max="13833" width="6.36328125" customWidth="1"/>
    <col min="13834" max="13834" width="2.453125" customWidth="1"/>
    <col min="13835" max="13836" width="2.90625" customWidth="1"/>
    <col min="13837" max="13837" width="5.36328125" customWidth="1"/>
    <col min="13838" max="13838" width="5.1796875" customWidth="1"/>
    <col min="13839" max="13839" width="2.453125" customWidth="1"/>
    <col min="13840" max="13840" width="4.90625" customWidth="1"/>
    <col min="13841" max="13841" width="4.1796875" customWidth="1"/>
    <col min="13842" max="13842" width="2.36328125" customWidth="1"/>
    <col min="13843" max="13843" width="5.1796875" customWidth="1"/>
    <col min="13844" max="13844" width="3.6328125" customWidth="1"/>
    <col min="13845" max="13845" width="2.453125" customWidth="1"/>
    <col min="13846" max="13846" width="5.453125" customWidth="1"/>
    <col min="13847" max="13847" width="4.1796875" customWidth="1"/>
    <col min="13848" max="13848" width="2.6328125" customWidth="1"/>
    <col min="13849" max="13849" width="4.6328125" customWidth="1"/>
    <col min="13850" max="13850" width="12.08984375" customWidth="1"/>
    <col min="13851" max="13851" width="6.08984375" customWidth="1"/>
    <col min="14083" max="14083" width="3" customWidth="1"/>
    <col min="14084" max="14084" width="5.453125" customWidth="1"/>
    <col min="14085" max="14085" width="2.36328125" customWidth="1"/>
    <col min="14086" max="14086" width="2.81640625" customWidth="1"/>
    <col min="14087" max="14087" width="7" customWidth="1"/>
    <col min="14088" max="14088" width="2.453125" customWidth="1"/>
    <col min="14089" max="14089" width="6.36328125" customWidth="1"/>
    <col min="14090" max="14090" width="2.453125" customWidth="1"/>
    <col min="14091" max="14092" width="2.90625" customWidth="1"/>
    <col min="14093" max="14093" width="5.36328125" customWidth="1"/>
    <col min="14094" max="14094" width="5.1796875" customWidth="1"/>
    <col min="14095" max="14095" width="2.453125" customWidth="1"/>
    <col min="14096" max="14096" width="4.90625" customWidth="1"/>
    <col min="14097" max="14097" width="4.1796875" customWidth="1"/>
    <col min="14098" max="14098" width="2.36328125" customWidth="1"/>
    <col min="14099" max="14099" width="5.1796875" customWidth="1"/>
    <col min="14100" max="14100" width="3.6328125" customWidth="1"/>
    <col min="14101" max="14101" width="2.453125" customWidth="1"/>
    <col min="14102" max="14102" width="5.453125" customWidth="1"/>
    <col min="14103" max="14103" width="4.1796875" customWidth="1"/>
    <col min="14104" max="14104" width="2.6328125" customWidth="1"/>
    <col min="14105" max="14105" width="4.6328125" customWidth="1"/>
    <col min="14106" max="14106" width="12.08984375" customWidth="1"/>
    <col min="14107" max="14107" width="6.08984375" customWidth="1"/>
    <col min="14339" max="14339" width="3" customWidth="1"/>
    <col min="14340" max="14340" width="5.453125" customWidth="1"/>
    <col min="14341" max="14341" width="2.36328125" customWidth="1"/>
    <col min="14342" max="14342" width="2.81640625" customWidth="1"/>
    <col min="14343" max="14343" width="7" customWidth="1"/>
    <col min="14344" max="14344" width="2.453125" customWidth="1"/>
    <col min="14345" max="14345" width="6.36328125" customWidth="1"/>
    <col min="14346" max="14346" width="2.453125" customWidth="1"/>
    <col min="14347" max="14348" width="2.90625" customWidth="1"/>
    <col min="14349" max="14349" width="5.36328125" customWidth="1"/>
    <col min="14350" max="14350" width="5.1796875" customWidth="1"/>
    <col min="14351" max="14351" width="2.453125" customWidth="1"/>
    <col min="14352" max="14352" width="4.90625" customWidth="1"/>
    <col min="14353" max="14353" width="4.1796875" customWidth="1"/>
    <col min="14354" max="14354" width="2.36328125" customWidth="1"/>
    <col min="14355" max="14355" width="5.1796875" customWidth="1"/>
    <col min="14356" max="14356" width="3.6328125" customWidth="1"/>
    <col min="14357" max="14357" width="2.453125" customWidth="1"/>
    <col min="14358" max="14358" width="5.453125" customWidth="1"/>
    <col min="14359" max="14359" width="4.1796875" customWidth="1"/>
    <col min="14360" max="14360" width="2.6328125" customWidth="1"/>
    <col min="14361" max="14361" width="4.6328125" customWidth="1"/>
    <col min="14362" max="14362" width="12.08984375" customWidth="1"/>
    <col min="14363" max="14363" width="6.08984375" customWidth="1"/>
    <col min="14595" max="14595" width="3" customWidth="1"/>
    <col min="14596" max="14596" width="5.453125" customWidth="1"/>
    <col min="14597" max="14597" width="2.36328125" customWidth="1"/>
    <col min="14598" max="14598" width="2.81640625" customWidth="1"/>
    <col min="14599" max="14599" width="7" customWidth="1"/>
    <col min="14600" max="14600" width="2.453125" customWidth="1"/>
    <col min="14601" max="14601" width="6.36328125" customWidth="1"/>
    <col min="14602" max="14602" width="2.453125" customWidth="1"/>
    <col min="14603" max="14604" width="2.90625" customWidth="1"/>
    <col min="14605" max="14605" width="5.36328125" customWidth="1"/>
    <col min="14606" max="14606" width="5.1796875" customWidth="1"/>
    <col min="14607" max="14607" width="2.453125" customWidth="1"/>
    <col min="14608" max="14608" width="4.90625" customWidth="1"/>
    <col min="14609" max="14609" width="4.1796875" customWidth="1"/>
    <col min="14610" max="14610" width="2.36328125" customWidth="1"/>
    <col min="14611" max="14611" width="5.1796875" customWidth="1"/>
    <col min="14612" max="14612" width="3.6328125" customWidth="1"/>
    <col min="14613" max="14613" width="2.453125" customWidth="1"/>
    <col min="14614" max="14614" width="5.453125" customWidth="1"/>
    <col min="14615" max="14615" width="4.1796875" customWidth="1"/>
    <col min="14616" max="14616" width="2.6328125" customWidth="1"/>
    <col min="14617" max="14617" width="4.6328125" customWidth="1"/>
    <col min="14618" max="14618" width="12.08984375" customWidth="1"/>
    <col min="14619" max="14619" width="6.08984375" customWidth="1"/>
    <col min="14851" max="14851" width="3" customWidth="1"/>
    <col min="14852" max="14852" width="5.453125" customWidth="1"/>
    <col min="14853" max="14853" width="2.36328125" customWidth="1"/>
    <col min="14854" max="14854" width="2.81640625" customWidth="1"/>
    <col min="14855" max="14855" width="7" customWidth="1"/>
    <col min="14856" max="14856" width="2.453125" customWidth="1"/>
    <col min="14857" max="14857" width="6.36328125" customWidth="1"/>
    <col min="14858" max="14858" width="2.453125" customWidth="1"/>
    <col min="14859" max="14860" width="2.90625" customWidth="1"/>
    <col min="14861" max="14861" width="5.36328125" customWidth="1"/>
    <col min="14862" max="14862" width="5.1796875" customWidth="1"/>
    <col min="14863" max="14863" width="2.453125" customWidth="1"/>
    <col min="14864" max="14864" width="4.90625" customWidth="1"/>
    <col min="14865" max="14865" width="4.1796875" customWidth="1"/>
    <col min="14866" max="14866" width="2.36328125" customWidth="1"/>
    <col min="14867" max="14867" width="5.1796875" customWidth="1"/>
    <col min="14868" max="14868" width="3.6328125" customWidth="1"/>
    <col min="14869" max="14869" width="2.453125" customWidth="1"/>
    <col min="14870" max="14870" width="5.453125" customWidth="1"/>
    <col min="14871" max="14871" width="4.1796875" customWidth="1"/>
    <col min="14872" max="14872" width="2.6328125" customWidth="1"/>
    <col min="14873" max="14873" width="4.6328125" customWidth="1"/>
    <col min="14874" max="14874" width="12.08984375" customWidth="1"/>
    <col min="14875" max="14875" width="6.08984375" customWidth="1"/>
    <col min="15107" max="15107" width="3" customWidth="1"/>
    <col min="15108" max="15108" width="5.453125" customWidth="1"/>
    <col min="15109" max="15109" width="2.36328125" customWidth="1"/>
    <col min="15110" max="15110" width="2.81640625" customWidth="1"/>
    <col min="15111" max="15111" width="7" customWidth="1"/>
    <col min="15112" max="15112" width="2.453125" customWidth="1"/>
    <col min="15113" max="15113" width="6.36328125" customWidth="1"/>
    <col min="15114" max="15114" width="2.453125" customWidth="1"/>
    <col min="15115" max="15116" width="2.90625" customWidth="1"/>
    <col min="15117" max="15117" width="5.36328125" customWidth="1"/>
    <col min="15118" max="15118" width="5.1796875" customWidth="1"/>
    <col min="15119" max="15119" width="2.453125" customWidth="1"/>
    <col min="15120" max="15120" width="4.90625" customWidth="1"/>
    <col min="15121" max="15121" width="4.1796875" customWidth="1"/>
    <col min="15122" max="15122" width="2.36328125" customWidth="1"/>
    <col min="15123" max="15123" width="5.1796875" customWidth="1"/>
    <col min="15124" max="15124" width="3.6328125" customWidth="1"/>
    <col min="15125" max="15125" width="2.453125" customWidth="1"/>
    <col min="15126" max="15126" width="5.453125" customWidth="1"/>
    <col min="15127" max="15127" width="4.1796875" customWidth="1"/>
    <col min="15128" max="15128" width="2.6328125" customWidth="1"/>
    <col min="15129" max="15129" width="4.6328125" customWidth="1"/>
    <col min="15130" max="15130" width="12.08984375" customWidth="1"/>
    <col min="15131" max="15131" width="6.08984375" customWidth="1"/>
    <col min="15363" max="15363" width="3" customWidth="1"/>
    <col min="15364" max="15364" width="5.453125" customWidth="1"/>
    <col min="15365" max="15365" width="2.36328125" customWidth="1"/>
    <col min="15366" max="15366" width="2.81640625" customWidth="1"/>
    <col min="15367" max="15367" width="7" customWidth="1"/>
    <col min="15368" max="15368" width="2.453125" customWidth="1"/>
    <col min="15369" max="15369" width="6.36328125" customWidth="1"/>
    <col min="15370" max="15370" width="2.453125" customWidth="1"/>
    <col min="15371" max="15372" width="2.90625" customWidth="1"/>
    <col min="15373" max="15373" width="5.36328125" customWidth="1"/>
    <col min="15374" max="15374" width="5.1796875" customWidth="1"/>
    <col min="15375" max="15375" width="2.453125" customWidth="1"/>
    <col min="15376" max="15376" width="4.90625" customWidth="1"/>
    <col min="15377" max="15377" width="4.1796875" customWidth="1"/>
    <col min="15378" max="15378" width="2.36328125" customWidth="1"/>
    <col min="15379" max="15379" width="5.1796875" customWidth="1"/>
    <col min="15380" max="15380" width="3.6328125" customWidth="1"/>
    <col min="15381" max="15381" width="2.453125" customWidth="1"/>
    <col min="15382" max="15382" width="5.453125" customWidth="1"/>
    <col min="15383" max="15383" width="4.1796875" customWidth="1"/>
    <col min="15384" max="15384" width="2.6328125" customWidth="1"/>
    <col min="15385" max="15385" width="4.6328125" customWidth="1"/>
    <col min="15386" max="15386" width="12.08984375" customWidth="1"/>
    <col min="15387" max="15387" width="6.08984375" customWidth="1"/>
    <col min="15619" max="15619" width="3" customWidth="1"/>
    <col min="15620" max="15620" width="5.453125" customWidth="1"/>
    <col min="15621" max="15621" width="2.36328125" customWidth="1"/>
    <col min="15622" max="15622" width="2.81640625" customWidth="1"/>
    <col min="15623" max="15623" width="7" customWidth="1"/>
    <col min="15624" max="15624" width="2.453125" customWidth="1"/>
    <col min="15625" max="15625" width="6.36328125" customWidth="1"/>
    <col min="15626" max="15626" width="2.453125" customWidth="1"/>
    <col min="15627" max="15628" width="2.90625" customWidth="1"/>
    <col min="15629" max="15629" width="5.36328125" customWidth="1"/>
    <col min="15630" max="15630" width="5.1796875" customWidth="1"/>
    <col min="15631" max="15631" width="2.453125" customWidth="1"/>
    <col min="15632" max="15632" width="4.90625" customWidth="1"/>
    <col min="15633" max="15633" width="4.1796875" customWidth="1"/>
    <col min="15634" max="15634" width="2.36328125" customWidth="1"/>
    <col min="15635" max="15635" width="5.1796875" customWidth="1"/>
    <col min="15636" max="15636" width="3.6328125" customWidth="1"/>
    <col min="15637" max="15637" width="2.453125" customWidth="1"/>
    <col min="15638" max="15638" width="5.453125" customWidth="1"/>
    <col min="15639" max="15639" width="4.1796875" customWidth="1"/>
    <col min="15640" max="15640" width="2.6328125" customWidth="1"/>
    <col min="15641" max="15641" width="4.6328125" customWidth="1"/>
    <col min="15642" max="15642" width="12.08984375" customWidth="1"/>
    <col min="15643" max="15643" width="6.08984375" customWidth="1"/>
    <col min="15875" max="15875" width="3" customWidth="1"/>
    <col min="15876" max="15876" width="5.453125" customWidth="1"/>
    <col min="15877" max="15877" width="2.36328125" customWidth="1"/>
    <col min="15878" max="15878" width="2.81640625" customWidth="1"/>
    <col min="15879" max="15879" width="7" customWidth="1"/>
    <col min="15880" max="15880" width="2.453125" customWidth="1"/>
    <col min="15881" max="15881" width="6.36328125" customWidth="1"/>
    <col min="15882" max="15882" width="2.453125" customWidth="1"/>
    <col min="15883" max="15884" width="2.90625" customWidth="1"/>
    <col min="15885" max="15885" width="5.36328125" customWidth="1"/>
    <col min="15886" max="15886" width="5.1796875" customWidth="1"/>
    <col min="15887" max="15887" width="2.453125" customWidth="1"/>
    <col min="15888" max="15888" width="4.90625" customWidth="1"/>
    <col min="15889" max="15889" width="4.1796875" customWidth="1"/>
    <col min="15890" max="15890" width="2.36328125" customWidth="1"/>
    <col min="15891" max="15891" width="5.1796875" customWidth="1"/>
    <col min="15892" max="15892" width="3.6328125" customWidth="1"/>
    <col min="15893" max="15893" width="2.453125" customWidth="1"/>
    <col min="15894" max="15894" width="5.453125" customWidth="1"/>
    <col min="15895" max="15895" width="4.1796875" customWidth="1"/>
    <col min="15896" max="15896" width="2.6328125" customWidth="1"/>
    <col min="15897" max="15897" width="4.6328125" customWidth="1"/>
    <col min="15898" max="15898" width="12.08984375" customWidth="1"/>
    <col min="15899" max="15899" width="6.08984375" customWidth="1"/>
    <col min="16131" max="16131" width="3" customWidth="1"/>
    <col min="16132" max="16132" width="5.453125" customWidth="1"/>
    <col min="16133" max="16133" width="2.36328125" customWidth="1"/>
    <col min="16134" max="16134" width="2.81640625" customWidth="1"/>
    <col min="16135" max="16135" width="7" customWidth="1"/>
    <col min="16136" max="16136" width="2.453125" customWidth="1"/>
    <col min="16137" max="16137" width="6.36328125" customWidth="1"/>
    <col min="16138" max="16138" width="2.453125" customWidth="1"/>
    <col min="16139" max="16140" width="2.90625" customWidth="1"/>
    <col min="16141" max="16141" width="5.36328125" customWidth="1"/>
    <col min="16142" max="16142" width="5.1796875" customWidth="1"/>
    <col min="16143" max="16143" width="2.453125" customWidth="1"/>
    <col min="16144" max="16144" width="4.90625" customWidth="1"/>
    <col min="16145" max="16145" width="4.1796875" customWidth="1"/>
    <col min="16146" max="16146" width="2.36328125" customWidth="1"/>
    <col min="16147" max="16147" width="5.1796875" customWidth="1"/>
    <col min="16148" max="16148" width="3.6328125" customWidth="1"/>
    <col min="16149" max="16149" width="2.453125" customWidth="1"/>
    <col min="16150" max="16150" width="5.453125" customWidth="1"/>
    <col min="16151" max="16151" width="4.1796875" customWidth="1"/>
    <col min="16152" max="16152" width="2.6328125" customWidth="1"/>
    <col min="16153" max="16153" width="4.6328125" customWidth="1"/>
    <col min="16154" max="16154" width="12.08984375" customWidth="1"/>
    <col min="16155" max="16155" width="6.08984375" customWidth="1"/>
  </cols>
  <sheetData>
    <row r="1" spans="1:27" ht="7.25" customHeight="1" x14ac:dyDescent="0.2">
      <c r="A1" s="10"/>
      <c r="B1" s="10"/>
      <c r="C1" s="10"/>
      <c r="D1" s="10"/>
      <c r="E1" s="105" t="s">
        <v>76</v>
      </c>
      <c r="F1" s="105"/>
      <c r="G1" s="105"/>
      <c r="H1" s="105"/>
      <c r="I1" s="105"/>
      <c r="J1" s="105"/>
      <c r="K1" s="105"/>
      <c r="L1" s="105"/>
      <c r="M1" s="105"/>
      <c r="N1" s="105"/>
      <c r="O1" s="105"/>
      <c r="P1" s="105"/>
      <c r="Q1" s="105"/>
      <c r="R1" s="105"/>
      <c r="S1" s="105"/>
      <c r="T1" s="105"/>
      <c r="U1" s="105"/>
      <c r="V1" s="10"/>
      <c r="W1" s="10"/>
      <c r="X1" s="10"/>
    </row>
    <row r="2" spans="1:27" ht="15" thickBot="1" x14ac:dyDescent="0.25">
      <c r="A2" s="10"/>
      <c r="B2" s="10"/>
      <c r="C2" s="10"/>
      <c r="D2" s="10"/>
      <c r="E2" s="105"/>
      <c r="F2" s="105"/>
      <c r="G2" s="105"/>
      <c r="H2" s="105"/>
      <c r="I2" s="105"/>
      <c r="J2" s="105"/>
      <c r="K2" s="105"/>
      <c r="L2" s="105"/>
      <c r="M2" s="105"/>
      <c r="N2" s="105"/>
      <c r="O2" s="105"/>
      <c r="P2" s="105"/>
      <c r="Q2" s="105"/>
      <c r="R2" s="105"/>
      <c r="S2" s="105"/>
      <c r="T2" s="105"/>
      <c r="U2" s="105"/>
      <c r="V2" s="10"/>
      <c r="W2" s="10"/>
      <c r="X2" s="10"/>
      <c r="Z2" s="45" t="s">
        <v>85</v>
      </c>
    </row>
    <row r="3" spans="1:27" ht="18" customHeight="1" thickBot="1" x14ac:dyDescent="0.4">
      <c r="A3" s="101" t="s">
        <v>0</v>
      </c>
      <c r="B3" s="101"/>
      <c r="C3" s="101"/>
      <c r="D3" s="101"/>
      <c r="E3" s="101"/>
      <c r="F3" s="11"/>
      <c r="G3" s="10"/>
      <c r="H3" s="10"/>
      <c r="I3" s="10"/>
      <c r="J3" s="10"/>
      <c r="K3" s="10"/>
      <c r="L3" s="10"/>
      <c r="M3" s="10"/>
      <c r="N3" s="10"/>
      <c r="O3" s="10"/>
      <c r="P3" s="133" t="s">
        <v>82</v>
      </c>
      <c r="Q3" s="134"/>
      <c r="R3" s="134"/>
      <c r="S3" s="134"/>
      <c r="T3" s="134"/>
      <c r="U3" s="134"/>
      <c r="V3" s="135" t="s">
        <v>83</v>
      </c>
      <c r="W3" s="136"/>
      <c r="X3" s="137"/>
      <c r="Z3" t="s">
        <v>83</v>
      </c>
    </row>
    <row r="4" spans="1:27" ht="18" customHeight="1" x14ac:dyDescent="0.35">
      <c r="A4" s="106" t="s">
        <v>1</v>
      </c>
      <c r="B4" s="67"/>
      <c r="C4" s="67"/>
      <c r="D4" s="68"/>
      <c r="E4" s="66" t="s">
        <v>2</v>
      </c>
      <c r="F4" s="67"/>
      <c r="G4" s="67"/>
      <c r="H4" s="191"/>
      <c r="I4" s="191"/>
      <c r="J4" s="191"/>
      <c r="K4" s="191"/>
      <c r="L4" s="191"/>
      <c r="M4" s="191"/>
      <c r="N4" s="191"/>
      <c r="O4" s="192"/>
      <c r="P4" s="66" t="s">
        <v>3</v>
      </c>
      <c r="Q4" s="67"/>
      <c r="R4" s="68"/>
      <c r="S4" s="107"/>
      <c r="T4" s="108"/>
      <c r="U4" s="108"/>
      <c r="V4" s="108"/>
      <c r="W4" s="108"/>
      <c r="X4" s="109"/>
      <c r="Z4" t="s">
        <v>84</v>
      </c>
    </row>
    <row r="5" spans="1:27" ht="18" customHeight="1" x14ac:dyDescent="0.2">
      <c r="A5" s="117" t="s">
        <v>4</v>
      </c>
      <c r="B5" s="118"/>
      <c r="C5" s="118"/>
      <c r="D5" s="119"/>
      <c r="E5" s="88" t="s">
        <v>5</v>
      </c>
      <c r="F5" s="89"/>
      <c r="G5" s="89"/>
      <c r="H5" s="89"/>
      <c r="I5" s="89"/>
      <c r="J5" s="89"/>
      <c r="K5" s="89"/>
      <c r="L5" s="90"/>
      <c r="M5" s="79" t="s">
        <v>6</v>
      </c>
      <c r="N5" s="80"/>
      <c r="O5" s="81"/>
      <c r="P5" s="91" t="s">
        <v>7</v>
      </c>
      <c r="Q5" s="92"/>
      <c r="R5" s="93"/>
      <c r="S5" s="79" t="s">
        <v>8</v>
      </c>
      <c r="T5" s="80"/>
      <c r="U5" s="81"/>
      <c r="V5" s="79" t="s">
        <v>9</v>
      </c>
      <c r="W5" s="80"/>
      <c r="X5" s="195"/>
    </row>
    <row r="6" spans="1:27" ht="13.25" customHeight="1" x14ac:dyDescent="0.2">
      <c r="A6" s="120"/>
      <c r="B6" s="121"/>
      <c r="C6" s="121"/>
      <c r="D6" s="122"/>
      <c r="E6" s="139" t="s">
        <v>104</v>
      </c>
      <c r="F6" s="140"/>
      <c r="G6" s="141"/>
      <c r="H6" s="203" t="s">
        <v>94</v>
      </c>
      <c r="I6" s="204"/>
      <c r="J6" s="205"/>
      <c r="K6" s="75" t="s">
        <v>88</v>
      </c>
      <c r="L6" s="76"/>
      <c r="M6" s="82"/>
      <c r="N6" s="83"/>
      <c r="O6" s="84"/>
      <c r="P6" s="94"/>
      <c r="Q6" s="95"/>
      <c r="R6" s="96"/>
      <c r="S6" s="82"/>
      <c r="T6" s="83"/>
      <c r="U6" s="84"/>
      <c r="V6" s="82"/>
      <c r="W6" s="83"/>
      <c r="X6" s="196"/>
    </row>
    <row r="7" spans="1:27" ht="18" customHeight="1" x14ac:dyDescent="0.35">
      <c r="A7" s="123"/>
      <c r="B7" s="124"/>
      <c r="C7" s="124"/>
      <c r="D7" s="125"/>
      <c r="E7" s="85"/>
      <c r="F7" s="86"/>
      <c r="G7" s="87"/>
      <c r="H7" s="206"/>
      <c r="I7" s="207"/>
      <c r="J7" s="208"/>
      <c r="K7" s="77"/>
      <c r="L7" s="78"/>
      <c r="M7" s="85"/>
      <c r="N7" s="86"/>
      <c r="O7" s="87"/>
      <c r="P7" s="126" t="s">
        <v>10</v>
      </c>
      <c r="Q7" s="127"/>
      <c r="R7" s="128"/>
      <c r="S7" s="129"/>
      <c r="T7" s="130"/>
      <c r="U7" s="1"/>
      <c r="V7" s="110">
        <f>E8+H8+M8+P8</f>
        <v>0</v>
      </c>
      <c r="W7" s="111"/>
      <c r="X7" s="2"/>
    </row>
    <row r="8" spans="1:27" ht="18" customHeight="1" thickBot="1" x14ac:dyDescent="0.4">
      <c r="A8" s="114" t="s">
        <v>11</v>
      </c>
      <c r="B8" s="115"/>
      <c r="C8" s="115"/>
      <c r="D8" s="116"/>
      <c r="E8" s="72"/>
      <c r="F8" s="73"/>
      <c r="G8" s="44" t="s">
        <v>80</v>
      </c>
      <c r="H8" s="72"/>
      <c r="I8" s="73"/>
      <c r="J8" s="3" t="s">
        <v>12</v>
      </c>
      <c r="K8" s="47"/>
      <c r="L8" s="3" t="s">
        <v>93</v>
      </c>
      <c r="M8" s="219"/>
      <c r="N8" s="220"/>
      <c r="O8" s="3" t="s">
        <v>12</v>
      </c>
      <c r="P8" s="69"/>
      <c r="Q8" s="70"/>
      <c r="R8" s="3" t="s">
        <v>12</v>
      </c>
      <c r="S8" s="131"/>
      <c r="T8" s="132"/>
      <c r="U8" s="4" t="s">
        <v>12</v>
      </c>
      <c r="V8" s="112"/>
      <c r="W8" s="113"/>
      <c r="X8" s="5" t="s">
        <v>12</v>
      </c>
      <c r="Z8" s="48"/>
    </row>
    <row r="9" spans="1:27" ht="18" customHeight="1" x14ac:dyDescent="0.35">
      <c r="A9" s="197" t="s">
        <v>13</v>
      </c>
      <c r="B9" s="198"/>
      <c r="C9" s="198"/>
      <c r="D9" s="199"/>
      <c r="E9" s="66" t="s">
        <v>14</v>
      </c>
      <c r="F9" s="67"/>
      <c r="G9" s="67"/>
      <c r="H9" s="67"/>
      <c r="I9" s="68"/>
      <c r="J9" s="66" t="s">
        <v>15</v>
      </c>
      <c r="K9" s="67"/>
      <c r="L9" s="67"/>
      <c r="M9" s="68"/>
      <c r="N9" s="66" t="s">
        <v>16</v>
      </c>
      <c r="O9" s="67"/>
      <c r="P9" s="67"/>
      <c r="Q9" s="67"/>
      <c r="R9" s="68"/>
      <c r="S9" s="66" t="s">
        <v>105</v>
      </c>
      <c r="T9" s="67"/>
      <c r="U9" s="67"/>
      <c r="V9" s="67"/>
      <c r="W9" s="67"/>
      <c r="X9" s="68"/>
    </row>
    <row r="10" spans="1:27" ht="18" customHeight="1" thickBot="1" x14ac:dyDescent="0.4">
      <c r="A10" s="200"/>
      <c r="B10" s="201"/>
      <c r="C10" s="201"/>
      <c r="D10" s="202"/>
      <c r="E10" s="69"/>
      <c r="F10" s="70"/>
      <c r="G10" s="70"/>
      <c r="H10" s="71"/>
      <c r="I10" s="3" t="s">
        <v>12</v>
      </c>
      <c r="J10" s="72"/>
      <c r="K10" s="73"/>
      <c r="L10" s="74"/>
      <c r="M10" s="3" t="s">
        <v>12</v>
      </c>
      <c r="N10" s="72"/>
      <c r="O10" s="73"/>
      <c r="P10" s="73"/>
      <c r="Q10" s="73"/>
      <c r="R10" s="3" t="s">
        <v>12</v>
      </c>
      <c r="S10" s="72"/>
      <c r="T10" s="73"/>
      <c r="U10" s="73"/>
      <c r="V10" s="73"/>
      <c r="W10" s="73"/>
      <c r="X10" s="3" t="s">
        <v>12</v>
      </c>
    </row>
    <row r="11" spans="1:27" ht="18" customHeight="1" x14ac:dyDescent="0.35">
      <c r="A11" s="12"/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2" t="s">
        <v>17</v>
      </c>
      <c r="O11" s="102"/>
      <c r="P11" s="102"/>
      <c r="Q11" s="102"/>
      <c r="R11" s="102"/>
      <c r="S11" s="102"/>
      <c r="T11" s="102"/>
      <c r="U11" s="102"/>
      <c r="V11" s="102"/>
      <c r="W11" s="102"/>
      <c r="X11" s="14"/>
    </row>
    <row r="12" spans="1:27" ht="18" customHeight="1" x14ac:dyDescent="0.35">
      <c r="A12" s="100" t="s">
        <v>18</v>
      </c>
      <c r="B12" s="101"/>
      <c r="C12" s="101"/>
      <c r="D12" s="101"/>
      <c r="E12" s="101"/>
      <c r="F12" s="55"/>
      <c r="G12" s="55"/>
      <c r="H12" s="55"/>
      <c r="I12" s="55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4"/>
    </row>
    <row r="13" spans="1:27" ht="18" customHeight="1" x14ac:dyDescent="0.35">
      <c r="A13" s="64" t="s">
        <v>19</v>
      </c>
      <c r="B13" s="65"/>
      <c r="C13" s="65"/>
      <c r="D13" s="65"/>
      <c r="E13" s="65"/>
      <c r="F13" s="65"/>
      <c r="G13" s="65"/>
      <c r="H13" s="56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5"/>
    </row>
    <row r="14" spans="1:27" ht="18" customHeight="1" x14ac:dyDescent="0.35">
      <c r="A14" s="97" t="s">
        <v>20</v>
      </c>
      <c r="B14" s="98"/>
      <c r="C14" s="98"/>
      <c r="D14" s="98"/>
      <c r="E14" s="103">
        <f>SUM(E8)+H8/2</f>
        <v>0</v>
      </c>
      <c r="F14" s="103"/>
      <c r="G14" s="103"/>
      <c r="H14" s="103"/>
      <c r="I14" s="53" t="s">
        <v>21</v>
      </c>
      <c r="J14" s="98" t="s">
        <v>22</v>
      </c>
      <c r="K14" s="98"/>
      <c r="L14" s="98"/>
      <c r="M14" s="98"/>
      <c r="N14" s="99">
        <f>SUM(M8/2)</f>
        <v>0</v>
      </c>
      <c r="O14" s="99"/>
      <c r="P14" s="99"/>
      <c r="Q14" s="99" t="s">
        <v>23</v>
      </c>
      <c r="R14" s="99"/>
      <c r="S14" s="189">
        <f>SUM(E14+N14)</f>
        <v>0</v>
      </c>
      <c r="T14" s="190"/>
      <c r="U14" s="190"/>
      <c r="V14" s="99" t="s">
        <v>24</v>
      </c>
      <c r="W14" s="99"/>
      <c r="X14" s="104"/>
      <c r="Z14" s="6">
        <v>0</v>
      </c>
      <c r="AA14" s="7">
        <v>0</v>
      </c>
    </row>
    <row r="15" spans="1:27" ht="18" customHeight="1" x14ac:dyDescent="0.35">
      <c r="A15" s="64" t="s">
        <v>25</v>
      </c>
      <c r="B15" s="65"/>
      <c r="C15" s="65"/>
      <c r="D15" s="65"/>
      <c r="E15" s="65"/>
      <c r="F15" s="56"/>
      <c r="G15" s="13"/>
      <c r="H15" s="13"/>
      <c r="I15" s="193" t="s">
        <v>26</v>
      </c>
      <c r="J15" s="194"/>
      <c r="K15" s="194"/>
      <c r="L15" s="194"/>
      <c r="M15" s="194"/>
      <c r="N15" s="194"/>
      <c r="O15" s="194"/>
      <c r="P15" s="194"/>
      <c r="Q15" s="194"/>
      <c r="R15" s="194"/>
      <c r="S15" s="194"/>
      <c r="T15" s="194" t="str">
        <f>IF(J10&gt;10000,(SUM((J10-10000)*AA21+10000)),"0")</f>
        <v>0</v>
      </c>
      <c r="U15" s="194"/>
      <c r="V15" s="194"/>
      <c r="W15" s="194"/>
      <c r="X15" s="8" t="s">
        <v>12</v>
      </c>
      <c r="Z15" s="6">
        <v>10000</v>
      </c>
      <c r="AA15" s="7">
        <v>0.7</v>
      </c>
    </row>
    <row r="16" spans="1:27" ht="18" customHeight="1" x14ac:dyDescent="0.2">
      <c r="A16" s="12"/>
      <c r="B16" s="10"/>
      <c r="C16" s="10"/>
      <c r="D16" s="10" t="s">
        <v>27</v>
      </c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 t="s">
        <v>28</v>
      </c>
      <c r="P16" s="10"/>
      <c r="Q16" s="10"/>
      <c r="R16" s="10"/>
      <c r="S16" s="10"/>
      <c r="T16" s="10"/>
      <c r="U16" s="10"/>
      <c r="V16" s="10"/>
      <c r="W16" s="10"/>
      <c r="X16" s="14"/>
      <c r="Z16" s="6">
        <v>50000</v>
      </c>
      <c r="AA16" s="7">
        <v>0.6</v>
      </c>
    </row>
    <row r="17" spans="1:35" ht="18" customHeight="1" x14ac:dyDescent="0.35">
      <c r="A17" s="12"/>
      <c r="B17" s="101" t="s">
        <v>29</v>
      </c>
      <c r="C17" s="101"/>
      <c r="D17" s="101"/>
      <c r="E17" s="101"/>
      <c r="F17" s="101"/>
      <c r="G17" s="101"/>
      <c r="H17" s="55"/>
      <c r="I17" s="101">
        <f>E10</f>
        <v>0</v>
      </c>
      <c r="J17" s="101"/>
      <c r="K17" s="101"/>
      <c r="L17" s="101"/>
      <c r="M17" s="10" t="s">
        <v>30</v>
      </c>
      <c r="N17" s="101" t="s">
        <v>31</v>
      </c>
      <c r="O17" s="101"/>
      <c r="P17" s="101"/>
      <c r="Q17" s="10"/>
      <c r="R17" s="101">
        <f>SUM(I17/150)</f>
        <v>0</v>
      </c>
      <c r="S17" s="101"/>
      <c r="T17" s="101"/>
      <c r="U17" s="101"/>
      <c r="V17" s="16" t="s">
        <v>79</v>
      </c>
      <c r="W17" s="10"/>
      <c r="X17" s="14"/>
      <c r="Z17" s="6">
        <v>100000</v>
      </c>
      <c r="AA17" s="7">
        <v>0.5</v>
      </c>
    </row>
    <row r="18" spans="1:35" ht="18" customHeight="1" x14ac:dyDescent="0.35">
      <c r="A18" s="12"/>
      <c r="B18" s="55"/>
      <c r="C18" s="55"/>
      <c r="D18" s="55"/>
      <c r="E18" s="55"/>
      <c r="F18" s="55"/>
      <c r="G18" s="55"/>
      <c r="H18" s="55"/>
      <c r="I18" s="101">
        <f>IF(J10&lt;10000,E8-E10,T15+N10+S10)</f>
        <v>0</v>
      </c>
      <c r="J18" s="101"/>
      <c r="K18" s="101"/>
      <c r="L18" s="101"/>
      <c r="M18" s="10" t="s">
        <v>30</v>
      </c>
      <c r="N18" s="101" t="s">
        <v>77</v>
      </c>
      <c r="O18" s="101"/>
      <c r="P18" s="101"/>
      <c r="Q18" s="10"/>
      <c r="R18" s="101">
        <f>SUM(I18/200)</f>
        <v>0</v>
      </c>
      <c r="S18" s="101"/>
      <c r="T18" s="101"/>
      <c r="U18" s="101"/>
      <c r="V18" s="16" t="s">
        <v>78</v>
      </c>
      <c r="W18" s="10"/>
      <c r="X18" s="14"/>
      <c r="Z18" s="6">
        <v>9999999</v>
      </c>
      <c r="AA18" s="7"/>
    </row>
    <row r="19" spans="1:35" ht="18" customHeight="1" x14ac:dyDescent="0.35">
      <c r="A19" s="12"/>
      <c r="B19" s="55"/>
      <c r="C19" s="55"/>
      <c r="D19" s="55"/>
      <c r="E19" s="55"/>
      <c r="F19" s="55"/>
      <c r="G19" s="55"/>
      <c r="H19" s="55"/>
      <c r="I19" s="138">
        <f>H8</f>
        <v>0</v>
      </c>
      <c r="J19" s="101"/>
      <c r="K19" s="101"/>
      <c r="L19" s="101"/>
      <c r="M19" s="10" t="s">
        <v>30</v>
      </c>
      <c r="N19" s="101" t="s">
        <v>34</v>
      </c>
      <c r="O19" s="101"/>
      <c r="P19" s="101"/>
      <c r="Q19" s="10"/>
      <c r="R19" s="101">
        <f>SUM(I19/450)</f>
        <v>0</v>
      </c>
      <c r="S19" s="101"/>
      <c r="T19" s="101"/>
      <c r="U19" s="101"/>
      <c r="V19" s="16" t="s">
        <v>92</v>
      </c>
      <c r="W19" s="10"/>
      <c r="X19" s="14"/>
      <c r="Z19" s="46"/>
    </row>
    <row r="20" spans="1:35" ht="18" customHeight="1" x14ac:dyDescent="0.35">
      <c r="A20" s="12"/>
      <c r="B20" s="101" t="s">
        <v>32</v>
      </c>
      <c r="C20" s="101"/>
      <c r="D20" s="101"/>
      <c r="E20" s="101"/>
      <c r="F20" s="101"/>
      <c r="G20" s="101"/>
      <c r="H20" s="55"/>
      <c r="I20" s="138">
        <f>SUM(M8)</f>
        <v>0</v>
      </c>
      <c r="J20" s="101"/>
      <c r="K20" s="101"/>
      <c r="L20" s="101"/>
      <c r="M20" s="10" t="s">
        <v>33</v>
      </c>
      <c r="N20" s="101" t="s">
        <v>34</v>
      </c>
      <c r="O20" s="101"/>
      <c r="P20" s="101"/>
      <c r="Q20" s="17"/>
      <c r="R20" s="99">
        <f>SUM(I20/450)</f>
        <v>0</v>
      </c>
      <c r="S20" s="99"/>
      <c r="T20" s="99"/>
      <c r="U20" s="99"/>
      <c r="V20" s="10"/>
      <c r="W20" s="10"/>
      <c r="X20" s="14"/>
    </row>
    <row r="21" spans="1:35" ht="18" customHeight="1" x14ac:dyDescent="0.35">
      <c r="A21" s="12"/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8" t="s">
        <v>106</v>
      </c>
      <c r="R21" s="187">
        <f>ROUNDUP(SUM(R17:U20),0)</f>
        <v>0</v>
      </c>
      <c r="S21" s="187"/>
      <c r="T21" s="187"/>
      <c r="U21" s="188"/>
      <c r="V21" s="10"/>
      <c r="W21" s="10"/>
      <c r="X21" s="14"/>
      <c r="Z21" t="s">
        <v>36</v>
      </c>
      <c r="AA21">
        <f>VLOOKUP(J10,Z14:AA18,2,TRUE)</f>
        <v>0</v>
      </c>
    </row>
    <row r="22" spans="1:35" ht="18" customHeight="1" x14ac:dyDescent="0.35">
      <c r="A22" s="12"/>
      <c r="B22" s="159" t="s">
        <v>35</v>
      </c>
      <c r="C22" s="160"/>
      <c r="D22" s="160"/>
      <c r="E22" s="160"/>
      <c r="F22" s="160"/>
      <c r="G22" s="160"/>
      <c r="H22" s="160"/>
      <c r="I22" s="161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9" t="s">
        <v>53</v>
      </c>
      <c r="X22" s="15"/>
    </row>
    <row r="23" spans="1:35" ht="18" customHeight="1" x14ac:dyDescent="0.35">
      <c r="A23" s="12"/>
      <c r="B23" s="146" t="s">
        <v>37</v>
      </c>
      <c r="C23" s="10"/>
      <c r="D23" s="147" t="s">
        <v>38</v>
      </c>
      <c r="E23" s="147"/>
      <c r="F23" s="147"/>
      <c r="G23" s="147"/>
      <c r="H23" s="147"/>
      <c r="I23" s="147"/>
      <c r="J23" s="147"/>
      <c r="K23" s="147"/>
      <c r="L23" s="147"/>
      <c r="M23" s="99">
        <f>IF((E8+H8+M8)&lt;6000,(V7-P8),0)</f>
        <v>0</v>
      </c>
      <c r="N23" s="99"/>
      <c r="O23" s="10" t="s">
        <v>12</v>
      </c>
      <c r="P23" s="98" t="s">
        <v>39</v>
      </c>
      <c r="Q23" s="98"/>
      <c r="R23" s="98"/>
      <c r="S23" s="98"/>
      <c r="T23" s="10" t="s">
        <v>40</v>
      </c>
      <c r="U23" s="10"/>
      <c r="V23" s="148" t="s">
        <v>41</v>
      </c>
      <c r="W23" s="149" t="e">
        <f>IF((E8+H8+M8)&lt;6000,(SUM(1-((1000*(6000-M23))/(6000*I24-1000*O24)))),0)</f>
        <v>#DIV/0!</v>
      </c>
      <c r="X23" s="150"/>
    </row>
    <row r="24" spans="1:35" ht="18" customHeight="1" x14ac:dyDescent="0.35">
      <c r="A24" s="12"/>
      <c r="B24" s="146"/>
      <c r="C24" s="13"/>
      <c r="D24" s="65" t="s">
        <v>42</v>
      </c>
      <c r="E24" s="65"/>
      <c r="F24" s="65"/>
      <c r="G24" s="65"/>
      <c r="H24" s="56"/>
      <c r="I24" s="65">
        <f>IF((E8+H8+M8)&lt;6000,S14,0)</f>
        <v>0</v>
      </c>
      <c r="J24" s="65"/>
      <c r="K24" s="65" t="s">
        <v>43</v>
      </c>
      <c r="L24" s="65"/>
      <c r="M24" s="65"/>
      <c r="N24" s="65"/>
      <c r="O24" s="65">
        <f>IF((E8+H8+M8)&lt;6000,(V7-P8),0)</f>
        <v>0</v>
      </c>
      <c r="P24" s="65"/>
      <c r="Q24" s="65"/>
      <c r="R24" s="13" t="s">
        <v>12</v>
      </c>
      <c r="S24" s="142" t="s">
        <v>44</v>
      </c>
      <c r="T24" s="142"/>
      <c r="U24" s="142"/>
      <c r="V24" s="148"/>
      <c r="W24" s="151"/>
      <c r="X24" s="152"/>
    </row>
    <row r="25" spans="1:35" ht="18" customHeight="1" x14ac:dyDescent="0.2">
      <c r="A25" s="12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4"/>
    </row>
    <row r="26" spans="1:35" ht="18" customHeight="1" thickBot="1" x14ac:dyDescent="0.4">
      <c r="A26" s="100" t="s">
        <v>45</v>
      </c>
      <c r="B26" s="101"/>
      <c r="C26" s="101"/>
      <c r="D26" s="101"/>
      <c r="E26" s="101"/>
      <c r="F26" s="55"/>
      <c r="G26" s="10"/>
      <c r="H26" s="10"/>
      <c r="I26" s="101" t="s">
        <v>107</v>
      </c>
      <c r="J26" s="101"/>
      <c r="K26" s="143" t="e">
        <f>SUM(R21*W23)</f>
        <v>#DIV/0!</v>
      </c>
      <c r="L26" s="143"/>
      <c r="M26" s="143"/>
      <c r="N26" s="10"/>
      <c r="O26" s="10"/>
      <c r="P26" s="10"/>
      <c r="Q26" s="10"/>
      <c r="R26" s="10"/>
      <c r="S26" s="10"/>
      <c r="T26" s="10"/>
      <c r="U26" s="19" t="s">
        <v>54</v>
      </c>
      <c r="V26" s="65" t="e">
        <f>IF((E8+H8+M8)&lt;6000,(ROUNDUP(K26,0)),(ROUNDUP(R21,0)))</f>
        <v>#DIV/0!</v>
      </c>
      <c r="W26" s="65"/>
      <c r="X26" s="15" t="s">
        <v>46</v>
      </c>
    </row>
    <row r="27" spans="1:35" ht="23.4" customHeight="1" x14ac:dyDescent="0.35">
      <c r="A27" s="144" t="s">
        <v>47</v>
      </c>
      <c r="B27" s="145"/>
      <c r="C27" s="145"/>
      <c r="D27" s="145"/>
      <c r="E27" s="145"/>
      <c r="F27" s="57"/>
      <c r="G27" s="153" t="s">
        <v>95</v>
      </c>
      <c r="H27" s="153"/>
      <c r="I27" s="153"/>
      <c r="J27" s="153"/>
      <c r="K27" s="153"/>
      <c r="L27" s="153"/>
      <c r="M27" s="153"/>
      <c r="N27" s="153"/>
      <c r="O27" s="153"/>
      <c r="P27" s="153"/>
      <c r="Q27" s="154"/>
      <c r="R27" s="212" t="s">
        <v>108</v>
      </c>
      <c r="S27" s="213"/>
      <c r="T27" s="213"/>
      <c r="U27" s="213"/>
      <c r="V27" s="213"/>
      <c r="W27" s="213"/>
      <c r="X27" s="214"/>
      <c r="Z27" s="49" t="s">
        <v>81</v>
      </c>
    </row>
    <row r="28" spans="1:35" ht="23.4" customHeight="1" x14ac:dyDescent="0.35">
      <c r="A28" s="54"/>
      <c r="B28" s="55"/>
      <c r="C28" s="55"/>
      <c r="D28" s="55"/>
      <c r="E28" s="55"/>
      <c r="F28" s="55"/>
      <c r="G28" s="155"/>
      <c r="H28" s="155"/>
      <c r="I28" s="155"/>
      <c r="J28" s="155"/>
      <c r="K28" s="155"/>
      <c r="L28" s="155"/>
      <c r="M28" s="155"/>
      <c r="N28" s="155"/>
      <c r="O28" s="155"/>
      <c r="P28" s="155"/>
      <c r="Q28" s="156"/>
      <c r="R28" s="215"/>
      <c r="S28" s="216"/>
      <c r="T28" s="216"/>
      <c r="U28" s="216"/>
      <c r="V28" s="216"/>
      <c r="W28" s="216"/>
      <c r="X28" s="217"/>
      <c r="Z28" s="50" t="str">
        <f>IF(AND(H8&gt;2000,K8&gt;=50),"共同住宅荷捌き対象","共同住宅荷捌き対象外")</f>
        <v>共同住宅荷捌き対象外</v>
      </c>
    </row>
    <row r="29" spans="1:35" ht="18" customHeight="1" x14ac:dyDescent="0.35">
      <c r="A29" s="20"/>
      <c r="B29" s="21" t="s">
        <v>48</v>
      </c>
      <c r="C29" s="101" t="str">
        <f>IF(E8&gt;2000,E10,"0")</f>
        <v>0</v>
      </c>
      <c r="D29" s="101"/>
      <c r="E29" s="101"/>
      <c r="F29" s="55"/>
      <c r="G29" s="101" t="s">
        <v>49</v>
      </c>
      <c r="H29" s="101"/>
      <c r="I29" s="101"/>
      <c r="J29" s="101"/>
      <c r="K29" s="101"/>
      <c r="L29" s="101"/>
      <c r="M29" s="101" t="str">
        <f>IF(J10&lt;10000,(IF(E8&gt;2000,J10,"0")),T15)</f>
        <v>0</v>
      </c>
      <c r="N29" s="101"/>
      <c r="O29" s="101" t="s">
        <v>50</v>
      </c>
      <c r="P29" s="101"/>
      <c r="Q29" s="101"/>
      <c r="R29" s="101"/>
      <c r="S29" s="101" t="str">
        <f>IF(E8&gt;2000,N10,"0")</f>
        <v>0</v>
      </c>
      <c r="T29" s="101"/>
      <c r="U29" s="101"/>
      <c r="V29" s="101" t="s">
        <v>51</v>
      </c>
      <c r="W29" s="101"/>
      <c r="X29" s="14"/>
    </row>
    <row r="30" spans="1:35" ht="18" customHeight="1" x14ac:dyDescent="0.35">
      <c r="A30" s="12"/>
      <c r="B30" s="21" t="s">
        <v>52</v>
      </c>
      <c r="C30" s="101" t="str">
        <f>IF(E8&gt;2000,S10,"0")</f>
        <v>0</v>
      </c>
      <c r="D30" s="101"/>
      <c r="E30" s="101"/>
      <c r="F30" s="55"/>
      <c r="G30" s="101" t="s">
        <v>86</v>
      </c>
      <c r="H30" s="101"/>
      <c r="I30" s="101"/>
      <c r="J30" s="101"/>
      <c r="K30" s="62" t="s">
        <v>90</v>
      </c>
      <c r="L30" s="162" t="str">
        <f>IF(AND(H8&gt;2000,K8&gt;=50),K8,"0")</f>
        <v>0</v>
      </c>
      <c r="M30" s="162"/>
      <c r="N30" s="162"/>
      <c r="O30" s="162" t="s">
        <v>91</v>
      </c>
      <c r="P30" s="162"/>
      <c r="Q30" s="162"/>
      <c r="R30" s="159" t="s">
        <v>87</v>
      </c>
      <c r="S30" s="160"/>
      <c r="T30" s="160">
        <f>SUM(C29/3000+M29/5000+S29/1500+C30/4000+L30/100)</f>
        <v>0</v>
      </c>
      <c r="U30" s="160"/>
      <c r="V30" s="161"/>
      <c r="W30" s="63"/>
      <c r="X30" s="14"/>
    </row>
    <row r="31" spans="1:35" ht="4.25" customHeight="1" x14ac:dyDescent="0.35">
      <c r="A31" s="12"/>
      <c r="B31" s="21"/>
      <c r="C31" s="55"/>
      <c r="D31" s="55"/>
      <c r="E31" s="55"/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10"/>
      <c r="Q31" s="10"/>
      <c r="R31" s="10"/>
      <c r="S31" s="10"/>
      <c r="T31" s="10"/>
      <c r="U31" s="10"/>
      <c r="V31" s="10"/>
      <c r="W31" s="10"/>
      <c r="X31" s="14"/>
    </row>
    <row r="32" spans="1:35" ht="18" customHeight="1" x14ac:dyDescent="0.35">
      <c r="A32" s="54"/>
      <c r="B32" s="159" t="s">
        <v>35</v>
      </c>
      <c r="C32" s="160"/>
      <c r="D32" s="160"/>
      <c r="E32" s="160"/>
      <c r="F32" s="160"/>
      <c r="G32" s="160"/>
      <c r="H32" s="160"/>
      <c r="I32" s="161"/>
      <c r="J32" s="10"/>
      <c r="K32" s="10"/>
      <c r="L32" s="10"/>
      <c r="M32" s="10"/>
      <c r="N32" s="10"/>
      <c r="O32" s="10"/>
      <c r="P32" s="10"/>
      <c r="Q32" s="10"/>
      <c r="R32" s="19" t="s">
        <v>89</v>
      </c>
      <c r="S32" s="22"/>
      <c r="T32" s="10"/>
      <c r="U32" s="55"/>
      <c r="V32" s="55"/>
      <c r="W32" s="101"/>
      <c r="X32" s="218"/>
      <c r="Y32" s="51"/>
      <c r="Z32" s="209" t="s">
        <v>98</v>
      </c>
      <c r="AA32" s="210"/>
      <c r="AB32" s="210"/>
      <c r="AC32" s="210"/>
      <c r="AD32" s="210"/>
      <c r="AE32" s="211"/>
      <c r="AF32" s="209" t="s">
        <v>100</v>
      </c>
      <c r="AG32" s="210"/>
      <c r="AH32" s="210"/>
      <c r="AI32" s="211"/>
    </row>
    <row r="33" spans="1:35" ht="18" customHeight="1" x14ac:dyDescent="0.35">
      <c r="A33" s="12"/>
      <c r="B33" s="146" t="s">
        <v>55</v>
      </c>
      <c r="C33" s="10"/>
      <c r="D33" s="99" t="s">
        <v>56</v>
      </c>
      <c r="E33" s="99"/>
      <c r="F33" s="99"/>
      <c r="G33" s="99"/>
      <c r="H33" s="53"/>
      <c r="I33" s="221" cm="1">
        <f t="array" ref="I33">_xlfn.IFS(AND(E8&gt;2000,E8&lt;6000,Z28="共同住宅荷捌き対象外"),E8+M8,AND(E8&lt;=2000,Z28="共同住宅荷捌き対象",H8&lt;6000),H8+M8,AND(E8&gt;2000,E8&lt;6000,Z28="共同住宅荷捌き対象"),E8+H8+M8,AND(E8&lt;6000,H8&lt;6000),0)</f>
        <v>0</v>
      </c>
      <c r="J33" s="221"/>
      <c r="K33" s="221"/>
      <c r="L33" s="99" t="s">
        <v>57</v>
      </c>
      <c r="M33" s="99"/>
      <c r="N33" s="99"/>
      <c r="O33" s="99"/>
      <c r="P33" s="99"/>
      <c r="Q33" s="146" t="s">
        <v>41</v>
      </c>
      <c r="R33" s="149">
        <f>IF(AND(I33&gt;=1,I33&lt;6000),SUM(1-(6000-I33)/(2*I34)),0)</f>
        <v>0</v>
      </c>
      <c r="S33" s="157"/>
      <c r="T33" s="55"/>
      <c r="U33" s="55"/>
      <c r="V33" s="55"/>
      <c r="W33" s="10"/>
      <c r="X33" s="14"/>
      <c r="Y33" s="51"/>
      <c r="Z33" s="209" t="s">
        <v>97</v>
      </c>
      <c r="AA33" s="210"/>
      <c r="AB33" s="210"/>
      <c r="AC33" s="210"/>
      <c r="AD33" s="210"/>
      <c r="AE33" s="211"/>
      <c r="AF33" s="209" t="s">
        <v>101</v>
      </c>
      <c r="AG33" s="210"/>
      <c r="AH33" s="210"/>
      <c r="AI33" s="211"/>
    </row>
    <row r="34" spans="1:35" ht="18" customHeight="1" x14ac:dyDescent="0.35">
      <c r="A34" s="12"/>
      <c r="B34" s="146"/>
      <c r="C34" s="10"/>
      <c r="D34" s="10"/>
      <c r="E34" s="55" t="s">
        <v>58</v>
      </c>
      <c r="F34" s="55"/>
      <c r="G34" s="10"/>
      <c r="H34" s="10"/>
      <c r="I34" s="222" cm="1">
        <f t="array" ref="I34">_xlfn.IFS(AND(E8&gt;2000,E8&lt;6000,Z28="共同住宅荷捌き対象外"),E8+M8,AND(E8&lt;=2000,Z28="共同住宅荷捌き対象",H8&lt;6000),H8+M8,AND(E8&gt;2000,E8&lt;6000,Z28="共同住宅荷捌き対象"),E8+H8+M8,AND(E8&lt;6000,H8&lt;6000),0)</f>
        <v>0</v>
      </c>
      <c r="J34" s="222"/>
      <c r="K34" s="222"/>
      <c r="L34" s="65" t="s">
        <v>59</v>
      </c>
      <c r="M34" s="65"/>
      <c r="N34" s="65"/>
      <c r="O34" s="65"/>
      <c r="P34" s="65"/>
      <c r="Q34" s="146"/>
      <c r="R34" s="151"/>
      <c r="S34" s="158"/>
      <c r="T34" s="10"/>
      <c r="U34" s="23"/>
      <c r="V34" s="53"/>
      <c r="W34" s="53"/>
      <c r="X34" s="24"/>
      <c r="Y34" s="51"/>
      <c r="Z34" s="209" t="s">
        <v>96</v>
      </c>
      <c r="AA34" s="210"/>
      <c r="AB34" s="210"/>
      <c r="AC34" s="210"/>
      <c r="AD34" s="210"/>
      <c r="AE34" s="211"/>
      <c r="AF34" s="209" t="s">
        <v>102</v>
      </c>
      <c r="AG34" s="210"/>
      <c r="AH34" s="210"/>
      <c r="AI34" s="211"/>
    </row>
    <row r="35" spans="1:35" ht="18" customHeight="1" thickBot="1" x14ac:dyDescent="0.4">
      <c r="A35" s="100" t="s">
        <v>45</v>
      </c>
      <c r="B35" s="101"/>
      <c r="C35" s="101"/>
      <c r="D35" s="101"/>
      <c r="E35" s="101"/>
      <c r="F35" s="55"/>
      <c r="G35" s="10"/>
      <c r="H35" s="10"/>
      <c r="I35" s="101" t="s">
        <v>109</v>
      </c>
      <c r="J35" s="101"/>
      <c r="K35" s="101">
        <f>SUM(T30*R33)</f>
        <v>0</v>
      </c>
      <c r="L35" s="101"/>
      <c r="M35" s="101"/>
      <c r="N35" s="55"/>
      <c r="O35" s="55"/>
      <c r="P35" s="55"/>
      <c r="Q35" s="58"/>
      <c r="R35" s="55"/>
      <c r="S35" s="55"/>
      <c r="T35" s="10"/>
      <c r="U35" s="19"/>
      <c r="V35" s="65">
        <f>IF(V7&lt;6000,(ROUNDUP(K35,0)),(ROUNDUP(T30,0)))</f>
        <v>0</v>
      </c>
      <c r="W35" s="65"/>
      <c r="X35" s="52" t="s">
        <v>46</v>
      </c>
      <c r="Y35" s="51"/>
      <c r="Z35" s="209" t="s">
        <v>99</v>
      </c>
      <c r="AA35" s="210"/>
      <c r="AB35" s="210"/>
      <c r="AC35" s="210"/>
      <c r="AD35" s="210"/>
      <c r="AE35" s="211"/>
      <c r="AF35" s="209" t="s">
        <v>103</v>
      </c>
      <c r="AG35" s="210"/>
      <c r="AH35" s="210"/>
      <c r="AI35" s="211"/>
    </row>
    <row r="36" spans="1:35" ht="18" customHeight="1" x14ac:dyDescent="0.35">
      <c r="A36" s="165" t="s">
        <v>60</v>
      </c>
      <c r="B36" s="166"/>
      <c r="C36" s="166"/>
      <c r="D36" s="166"/>
      <c r="E36" s="166"/>
      <c r="F36" s="60"/>
      <c r="G36" s="166" t="s">
        <v>61</v>
      </c>
      <c r="H36" s="166"/>
      <c r="I36" s="166"/>
      <c r="J36" s="166"/>
      <c r="K36" s="166"/>
      <c r="L36" s="166"/>
      <c r="M36" s="166"/>
      <c r="N36" s="25"/>
      <c r="O36" s="166" t="s">
        <v>110</v>
      </c>
      <c r="P36" s="166"/>
      <c r="Q36" s="166"/>
      <c r="R36" s="166" t="e">
        <f>ROUNDUP(SUM(V26*3/10),0)</f>
        <v>#DIV/0!</v>
      </c>
      <c r="S36" s="166"/>
      <c r="T36" s="166" t="s">
        <v>62</v>
      </c>
      <c r="U36" s="166"/>
      <c r="V36" s="166"/>
      <c r="W36" s="166"/>
      <c r="X36" s="26"/>
    </row>
    <row r="37" spans="1:35" ht="18" customHeight="1" x14ac:dyDescent="0.35">
      <c r="A37" s="163" t="s">
        <v>63</v>
      </c>
      <c r="B37" s="161"/>
      <c r="C37" s="159" t="s">
        <v>64</v>
      </c>
      <c r="D37" s="160"/>
      <c r="E37" s="160"/>
      <c r="F37" s="161"/>
      <c r="G37" s="159" t="s">
        <v>65</v>
      </c>
      <c r="H37" s="160"/>
      <c r="I37" s="160"/>
      <c r="J37" s="161"/>
      <c r="K37" s="159" t="s">
        <v>66</v>
      </c>
      <c r="L37" s="160"/>
      <c r="M37" s="161"/>
      <c r="N37" s="159" t="s">
        <v>67</v>
      </c>
      <c r="O37" s="160"/>
      <c r="P37" s="161"/>
      <c r="Q37" s="159" t="s">
        <v>68</v>
      </c>
      <c r="R37" s="160"/>
      <c r="S37" s="160"/>
      <c r="T37" s="160"/>
      <c r="U37" s="160"/>
      <c r="V37" s="160"/>
      <c r="W37" s="160"/>
      <c r="X37" s="164"/>
    </row>
    <row r="38" spans="1:35" ht="13.25" customHeight="1" x14ac:dyDescent="0.2">
      <c r="A38" s="64" t="s">
        <v>69</v>
      </c>
      <c r="B38" s="176"/>
      <c r="C38" s="179" t="e">
        <f>SUM(V26-G38-K38-N38)</f>
        <v>#DIV/0!</v>
      </c>
      <c r="D38" s="65"/>
      <c r="E38" s="65"/>
      <c r="F38" s="176"/>
      <c r="G38" s="179" t="e">
        <f>IF(R36&lt;1,"0",R36-K38-N38)</f>
        <v>#DIV/0!</v>
      </c>
      <c r="H38" s="65"/>
      <c r="I38" s="65"/>
      <c r="J38" s="176"/>
      <c r="K38" s="179" t="e">
        <f>IF(R36&gt;0,1,0)</f>
        <v>#DIV/0!</v>
      </c>
      <c r="L38" s="65"/>
      <c r="M38" s="176"/>
      <c r="N38" s="179">
        <f>V35</f>
        <v>0</v>
      </c>
      <c r="O38" s="65"/>
      <c r="P38" s="176"/>
      <c r="Q38" s="19"/>
      <c r="R38" s="13"/>
      <c r="S38" s="65" t="e">
        <f>SUM(C38:P39)</f>
        <v>#DIV/0!</v>
      </c>
      <c r="T38" s="65"/>
      <c r="U38" s="65"/>
      <c r="V38" s="13"/>
      <c r="W38" s="13"/>
      <c r="X38" s="15"/>
    </row>
    <row r="39" spans="1:35" ht="13.25" customHeight="1" x14ac:dyDescent="0.35">
      <c r="A39" s="177"/>
      <c r="B39" s="178"/>
      <c r="C39" s="173"/>
      <c r="D39" s="99"/>
      <c r="E39" s="99"/>
      <c r="F39" s="178"/>
      <c r="G39" s="173"/>
      <c r="H39" s="99"/>
      <c r="I39" s="99"/>
      <c r="J39" s="178"/>
      <c r="K39" s="173"/>
      <c r="L39" s="99"/>
      <c r="M39" s="178"/>
      <c r="N39" s="173"/>
      <c r="O39" s="99"/>
      <c r="P39" s="178"/>
      <c r="Q39" s="27"/>
      <c r="R39" s="23"/>
      <c r="S39" s="99"/>
      <c r="T39" s="99"/>
      <c r="U39" s="99"/>
      <c r="V39" s="99" t="s">
        <v>111</v>
      </c>
      <c r="W39" s="99"/>
      <c r="X39" s="24"/>
    </row>
    <row r="40" spans="1:35" ht="18" customHeight="1" x14ac:dyDescent="0.2">
      <c r="A40" s="117" t="s">
        <v>70</v>
      </c>
      <c r="B40" s="119"/>
      <c r="C40" s="129"/>
      <c r="D40" s="130"/>
      <c r="E40" s="130"/>
      <c r="F40" s="168"/>
      <c r="G40" s="129"/>
      <c r="H40" s="130"/>
      <c r="I40" s="130"/>
      <c r="J40" s="168"/>
      <c r="K40" s="129"/>
      <c r="L40" s="130"/>
      <c r="M40" s="168"/>
      <c r="N40" s="129"/>
      <c r="O40" s="130"/>
      <c r="P40" s="168"/>
      <c r="Q40" s="19"/>
      <c r="R40" s="65">
        <f>SUM(C40:P41)</f>
        <v>0</v>
      </c>
      <c r="S40" s="65"/>
      <c r="T40" s="13"/>
      <c r="U40" s="22"/>
      <c r="V40" s="13"/>
      <c r="W40" s="13"/>
      <c r="X40" s="15"/>
    </row>
    <row r="41" spans="1:35" ht="18" customHeight="1" x14ac:dyDescent="0.2">
      <c r="A41" s="120"/>
      <c r="B41" s="122"/>
      <c r="C41" s="180"/>
      <c r="D41" s="181"/>
      <c r="E41" s="181"/>
      <c r="F41" s="182"/>
      <c r="G41" s="169"/>
      <c r="H41" s="170"/>
      <c r="I41" s="170"/>
      <c r="J41" s="171"/>
      <c r="K41" s="169"/>
      <c r="L41" s="170"/>
      <c r="M41" s="171"/>
      <c r="N41" s="169"/>
      <c r="O41" s="170"/>
      <c r="P41" s="171"/>
      <c r="Q41" s="28"/>
      <c r="R41" s="101"/>
      <c r="S41" s="101"/>
      <c r="T41" s="10" t="s">
        <v>46</v>
      </c>
      <c r="U41" s="29"/>
      <c r="V41" s="172">
        <f>SUM(R40:S42)</f>
        <v>0</v>
      </c>
      <c r="W41" s="101"/>
      <c r="X41" s="14"/>
    </row>
    <row r="42" spans="1:35" ht="18" customHeight="1" x14ac:dyDescent="0.35">
      <c r="A42" s="174" t="s">
        <v>71</v>
      </c>
      <c r="B42" s="175"/>
      <c r="C42" s="183"/>
      <c r="D42" s="184"/>
      <c r="E42" s="184"/>
      <c r="F42" s="185"/>
      <c r="G42" s="183"/>
      <c r="H42" s="184"/>
      <c r="I42" s="184"/>
      <c r="J42" s="185"/>
      <c r="K42" s="183"/>
      <c r="L42" s="184"/>
      <c r="M42" s="185"/>
      <c r="N42" s="183"/>
      <c r="O42" s="184"/>
      <c r="P42" s="185"/>
      <c r="Q42" s="30"/>
      <c r="R42" s="186">
        <f>SUM(C42:P42)</f>
        <v>0</v>
      </c>
      <c r="S42" s="186"/>
      <c r="T42" s="31" t="s">
        <v>46</v>
      </c>
      <c r="U42" s="32"/>
      <c r="V42" s="173"/>
      <c r="W42" s="99"/>
      <c r="X42" s="24" t="s">
        <v>46</v>
      </c>
    </row>
    <row r="43" spans="1:35" ht="18" customHeight="1" x14ac:dyDescent="0.35">
      <c r="A43" s="163" t="s">
        <v>72</v>
      </c>
      <c r="B43" s="160"/>
      <c r="C43" s="160"/>
      <c r="D43" s="160"/>
      <c r="E43" s="160"/>
      <c r="F43" s="59"/>
      <c r="G43" s="33"/>
      <c r="H43" s="33"/>
      <c r="I43" s="33"/>
      <c r="J43" s="167" t="s">
        <v>73</v>
      </c>
      <c r="K43" s="167"/>
      <c r="L43" s="167"/>
      <c r="M43" s="9" t="s">
        <v>74</v>
      </c>
      <c r="N43" s="61" t="s">
        <v>75</v>
      </c>
      <c r="O43" s="160"/>
      <c r="P43" s="160"/>
      <c r="Q43" s="33"/>
      <c r="R43" s="33"/>
      <c r="S43" s="33"/>
      <c r="T43" s="33"/>
      <c r="U43" s="33"/>
      <c r="V43" s="33"/>
      <c r="W43" s="33"/>
      <c r="X43" s="34"/>
    </row>
    <row r="44" spans="1:35" ht="14.5" x14ac:dyDescent="0.2">
      <c r="A44" s="35"/>
      <c r="B44" s="36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7"/>
    </row>
    <row r="45" spans="1:35" ht="14.5" x14ac:dyDescent="0.2">
      <c r="A45" s="38"/>
      <c r="B45" s="39"/>
      <c r="C45" s="39"/>
      <c r="D45" s="39"/>
      <c r="E45" s="39"/>
      <c r="F45" s="39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  <c r="V45" s="39"/>
      <c r="W45" s="39"/>
      <c r="X45" s="40"/>
    </row>
    <row r="46" spans="1:35" ht="14.5" x14ac:dyDescent="0.2">
      <c r="A46" s="38"/>
      <c r="B46" s="39"/>
      <c r="C46" s="39"/>
      <c r="D46" s="39"/>
      <c r="E46" s="39"/>
      <c r="F46" s="39"/>
      <c r="G46" s="39"/>
      <c r="H46" s="39"/>
      <c r="I46" s="39"/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  <c r="V46" s="39"/>
      <c r="W46" s="39"/>
      <c r="X46" s="40"/>
    </row>
    <row r="47" spans="1:35" ht="15" thickBot="1" x14ac:dyDescent="0.25">
      <c r="A47" s="41"/>
      <c r="B47" s="42"/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S47" s="42"/>
      <c r="T47" s="42"/>
      <c r="U47" s="42"/>
      <c r="V47" s="42"/>
      <c r="W47" s="42"/>
      <c r="X47" s="43"/>
    </row>
  </sheetData>
  <mergeCells count="152">
    <mergeCell ref="AF32:AI32"/>
    <mergeCell ref="AF33:AI33"/>
    <mergeCell ref="AF34:AI34"/>
    <mergeCell ref="AF35:AI35"/>
    <mergeCell ref="Z32:AE32"/>
    <mergeCell ref="Z33:AE33"/>
    <mergeCell ref="Z34:AE34"/>
    <mergeCell ref="Z35:AE35"/>
    <mergeCell ref="R27:X28"/>
    <mergeCell ref="T30:V30"/>
    <mergeCell ref="W32:X32"/>
    <mergeCell ref="O29:R29"/>
    <mergeCell ref="S29:U29"/>
    <mergeCell ref="V29:W29"/>
    <mergeCell ref="B20:G20"/>
    <mergeCell ref="I20:L20"/>
    <mergeCell ref="N20:P20"/>
    <mergeCell ref="R20:U20"/>
    <mergeCell ref="R21:U21"/>
    <mergeCell ref="B22:I22"/>
    <mergeCell ref="S14:U14"/>
    <mergeCell ref="H4:O4"/>
    <mergeCell ref="I15:S15"/>
    <mergeCell ref="T15:W15"/>
    <mergeCell ref="B17:G17"/>
    <mergeCell ref="I18:L18"/>
    <mergeCell ref="N18:P18"/>
    <mergeCell ref="R18:U18"/>
    <mergeCell ref="I17:L17"/>
    <mergeCell ref="N17:P17"/>
    <mergeCell ref="R17:U17"/>
    <mergeCell ref="V5:X6"/>
    <mergeCell ref="E9:I9"/>
    <mergeCell ref="A9:D10"/>
    <mergeCell ref="J9:M9"/>
    <mergeCell ref="N9:R9"/>
    <mergeCell ref="H6:J7"/>
    <mergeCell ref="H8:I8"/>
    <mergeCell ref="A43:E43"/>
    <mergeCell ref="J43:L43"/>
    <mergeCell ref="O43:P43"/>
    <mergeCell ref="V39:W39"/>
    <mergeCell ref="A40:B41"/>
    <mergeCell ref="G40:J41"/>
    <mergeCell ref="K40:M41"/>
    <mergeCell ref="N40:P41"/>
    <mergeCell ref="R40:S41"/>
    <mergeCell ref="V41:W42"/>
    <mergeCell ref="A42:B42"/>
    <mergeCell ref="A38:B39"/>
    <mergeCell ref="G38:J39"/>
    <mergeCell ref="K38:M39"/>
    <mergeCell ref="N38:P39"/>
    <mergeCell ref="S38:U39"/>
    <mergeCell ref="C38:F39"/>
    <mergeCell ref="C40:F41"/>
    <mergeCell ref="C42:F42"/>
    <mergeCell ref="G42:J42"/>
    <mergeCell ref="K42:M42"/>
    <mergeCell ref="N42:P42"/>
    <mergeCell ref="R42:S42"/>
    <mergeCell ref="A37:B37"/>
    <mergeCell ref="G37:J37"/>
    <mergeCell ref="K37:M37"/>
    <mergeCell ref="N37:P37"/>
    <mergeCell ref="Q37:X37"/>
    <mergeCell ref="A35:E35"/>
    <mergeCell ref="I35:J35"/>
    <mergeCell ref="K35:M35"/>
    <mergeCell ref="V35:W35"/>
    <mergeCell ref="A36:E36"/>
    <mergeCell ref="G36:M36"/>
    <mergeCell ref="O36:Q36"/>
    <mergeCell ref="R36:S36"/>
    <mergeCell ref="T36:W36"/>
    <mergeCell ref="C37:F37"/>
    <mergeCell ref="B33:B34"/>
    <mergeCell ref="D33:G33"/>
    <mergeCell ref="I33:K33"/>
    <mergeCell ref="L33:P33"/>
    <mergeCell ref="Q33:Q34"/>
    <mergeCell ref="R33:S34"/>
    <mergeCell ref="I34:K34"/>
    <mergeCell ref="L34:P34"/>
    <mergeCell ref="C30:E30"/>
    <mergeCell ref="G30:J30"/>
    <mergeCell ref="R30:S30"/>
    <mergeCell ref="B32:I32"/>
    <mergeCell ref="L30:N30"/>
    <mergeCell ref="O30:Q30"/>
    <mergeCell ref="S24:U24"/>
    <mergeCell ref="A26:E26"/>
    <mergeCell ref="I26:J26"/>
    <mergeCell ref="K26:M26"/>
    <mergeCell ref="V26:W26"/>
    <mergeCell ref="A27:E27"/>
    <mergeCell ref="B23:B24"/>
    <mergeCell ref="D23:L23"/>
    <mergeCell ref="M23:N23"/>
    <mergeCell ref="P23:S23"/>
    <mergeCell ref="V23:V24"/>
    <mergeCell ref="W23:X24"/>
    <mergeCell ref="D24:G24"/>
    <mergeCell ref="I24:J24"/>
    <mergeCell ref="K24:N24"/>
    <mergeCell ref="O24:Q24"/>
    <mergeCell ref="G27:Q28"/>
    <mergeCell ref="C29:E29"/>
    <mergeCell ref="G29:L29"/>
    <mergeCell ref="M29:N29"/>
    <mergeCell ref="E1:U2"/>
    <mergeCell ref="A3:E3"/>
    <mergeCell ref="A4:D4"/>
    <mergeCell ref="E4:G4"/>
    <mergeCell ref="P4:R4"/>
    <mergeCell ref="S4:X4"/>
    <mergeCell ref="V7:W8"/>
    <mergeCell ref="A8:D8"/>
    <mergeCell ref="P8:Q8"/>
    <mergeCell ref="A5:D7"/>
    <mergeCell ref="P7:R7"/>
    <mergeCell ref="S7:T8"/>
    <mergeCell ref="M8:N8"/>
    <mergeCell ref="P3:U3"/>
    <mergeCell ref="V3:X3"/>
    <mergeCell ref="I19:L19"/>
    <mergeCell ref="N19:P19"/>
    <mergeCell ref="R19:U19"/>
    <mergeCell ref="E6:G6"/>
    <mergeCell ref="E7:G7"/>
    <mergeCell ref="E8:F8"/>
    <mergeCell ref="A15:E15"/>
    <mergeCell ref="S9:X9"/>
    <mergeCell ref="E10:H10"/>
    <mergeCell ref="J10:L10"/>
    <mergeCell ref="N10:Q10"/>
    <mergeCell ref="S10:W10"/>
    <mergeCell ref="K6:L7"/>
    <mergeCell ref="M5:O6"/>
    <mergeCell ref="M7:O7"/>
    <mergeCell ref="E5:L5"/>
    <mergeCell ref="P5:R6"/>
    <mergeCell ref="S5:U6"/>
    <mergeCell ref="A13:G13"/>
    <mergeCell ref="A14:D14"/>
    <mergeCell ref="J14:M14"/>
    <mergeCell ref="N14:P14"/>
    <mergeCell ref="Q14:R14"/>
    <mergeCell ref="A12:E12"/>
    <mergeCell ref="N11:W11"/>
    <mergeCell ref="E14:H14"/>
    <mergeCell ref="V14:X14"/>
  </mergeCells>
  <phoneticPr fontId="2"/>
  <dataValidations count="1">
    <dataValidation type="list" allowBlank="1" showInputMessage="1" showErrorMessage="1" sqref="V3:X3" xr:uid="{446008E9-A1BE-4F5E-BD5A-45C9A56E692F}">
      <formula1>$Z$3:$Z$4</formula1>
    </dataValidation>
  </dataValidations>
  <pageMargins left="0.25" right="0.25" top="0.75" bottom="0.75" header="0.3" footer="0.3"/>
  <pageSetup paperSize="9" scale="9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チェックシート</vt:lpstr>
      <vt:lpstr>チェックシート!Print_Area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kndp</dc:creator>
  <cp:lastModifiedBy>綿谷 侑</cp:lastModifiedBy>
  <cp:lastPrinted>2026-01-08T08:40:19Z</cp:lastPrinted>
  <dcterms:created xsi:type="dcterms:W3CDTF">2016-04-12T05:16:41Z</dcterms:created>
  <dcterms:modified xsi:type="dcterms:W3CDTF">2026-03-04T09:46:08Z</dcterms:modified>
</cp:coreProperties>
</file>