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38002_危機管理課\110_00予算\002_予算執行\008_補助金・負担金交付\R6\002_補助金\【地震関連補助】金沢市災害対策資金融資\999_【重要】制度関係書類、調整等資料\240301_HP掲載\R7.9～\"/>
    </mc:Choice>
  </mc:AlternateContent>
  <xr:revisionPtr revIDLastSave="0" documentId="13_ncr:1_{B072E61C-DFB8-4E65-BB80-D1EC67CC653B}" xr6:coauthVersionLast="47" xr6:coauthVersionMax="47" xr10:uidLastSave="{00000000-0000-0000-0000-000000000000}"/>
  <bookViews>
    <workbookView xWindow="4530" yWindow="1920" windowWidth="21600" windowHeight="13095" xr2:uid="{00000000-000D-0000-FFFF-FFFF00000000}"/>
  </bookViews>
  <sheets>
    <sheet name="様式 (未記入)" sheetId="4" r:id="rId1"/>
    <sheet name="様式 (記載例R7.12末時点) " sheetId="3" r:id="rId2"/>
  </sheets>
  <definedNames>
    <definedName name="_xlnm.Print_Area" localSheetId="0">'様式 (未記入)'!$A$1:$J$39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3" l="1"/>
  <c r="D37" i="4"/>
  <c r="F36" i="4"/>
  <c r="I36" i="4" s="1"/>
  <c r="F35" i="4"/>
  <c r="I35" i="4" s="1"/>
  <c r="F34" i="4"/>
  <c r="I34" i="4" s="1"/>
  <c r="F33" i="4"/>
  <c r="I33" i="4" s="1"/>
  <c r="F32" i="4"/>
  <c r="I32" i="4" s="1"/>
  <c r="F31" i="4"/>
  <c r="I31" i="4" s="1"/>
  <c r="I30" i="4"/>
  <c r="F30" i="4"/>
  <c r="F29" i="4"/>
  <c r="I29" i="4" s="1"/>
  <c r="F28" i="4"/>
  <c r="I28" i="4" s="1"/>
  <c r="F27" i="4"/>
  <c r="I27" i="4" s="1"/>
  <c r="F26" i="4"/>
  <c r="I26" i="4" s="1"/>
  <c r="F25" i="4"/>
  <c r="I25" i="4" s="1"/>
  <c r="I17" i="4"/>
  <c r="D15" i="4"/>
  <c r="D18" i="4" s="1"/>
  <c r="D37" i="3"/>
  <c r="F36" i="3"/>
  <c r="I36" i="3" s="1"/>
  <c r="I37" i="3" s="1"/>
  <c r="F35" i="3"/>
  <c r="I35" i="3" s="1"/>
  <c r="F34" i="3"/>
  <c r="I34" i="3" s="1"/>
  <c r="F33" i="3"/>
  <c r="F32" i="3"/>
  <c r="I32" i="3" s="1"/>
  <c r="F31" i="3"/>
  <c r="I31" i="3" s="1"/>
  <c r="F30" i="3"/>
  <c r="I30" i="3" s="1"/>
  <c r="F29" i="3"/>
  <c r="I29" i="3" s="1"/>
  <c r="F28" i="3"/>
  <c r="I28" i="3" s="1"/>
  <c r="F27" i="3"/>
  <c r="I27" i="3" s="1"/>
  <c r="F26" i="3"/>
  <c r="I26" i="3" s="1"/>
  <c r="F25" i="3"/>
  <c r="I25" i="3" s="1"/>
  <c r="I17" i="3"/>
  <c r="D15" i="3"/>
  <c r="D18" i="3" s="1"/>
  <c r="I37" i="4" l="1"/>
  <c r="F15" i="4"/>
  <c r="I15" i="4" s="1"/>
  <c r="I18" i="4" s="1"/>
  <c r="F15" i="3"/>
  <c r="I15" i="3" s="1"/>
  <c r="I18" i="3" s="1"/>
  <c r="H39" i="3" l="1"/>
  <c r="H39" i="4"/>
</calcChain>
</file>

<file path=xl/sharedStrings.xml><?xml version="1.0" encoding="utf-8"?>
<sst xmlns="http://schemas.openxmlformats.org/spreadsheetml/2006/main" count="214" uniqueCount="86">
  <si>
    <t>様式第２号（第６条関係）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</si>
  <si>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補 助 金 交 付 申 請 内 訳 書 （計 算 書）</t>
    <rPh sb="0" eb="1">
      <t>ホ</t>
    </rPh>
    <rPh sb="2" eb="3">
      <t>スケ</t>
    </rPh>
    <rPh sb="4" eb="5">
      <t>キン</t>
    </rPh>
    <rPh sb="6" eb="7">
      <t>コウ</t>
    </rPh>
    <rPh sb="8" eb="9">
      <t>ヅケ</t>
    </rPh>
    <rPh sb="10" eb="11">
      <t>サル</t>
    </rPh>
    <rPh sb="12" eb="13">
      <t>ショウ</t>
    </rPh>
    <rPh sb="14" eb="15">
      <t>ウチ</t>
    </rPh>
    <rPh sb="16" eb="17">
      <t>ヤク</t>
    </rPh>
    <rPh sb="18" eb="19">
      <t>ショ</t>
    </rPh>
    <rPh sb="21" eb="22">
      <t>ケイ</t>
    </rPh>
    <rPh sb="23" eb="24">
      <t>サン</t>
    </rPh>
    <rPh sb="25" eb="26">
      <t>ショ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</si>
  <si>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</si>
  <si>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融資制度名</t>
    <rPh sb="0" eb="2">
      <t>ユウシ</t>
    </rPh>
    <rPh sb="2" eb="4">
      <t>セイド</t>
    </rPh>
    <rPh sb="4" eb="5">
      <t>メイ</t>
    </rPh>
    <phoneticPr fontId="2"/>
  </si>
  <si>
    <t>融　資　残　高</t>
    <rPh sb="0" eb="1">
      <t>トオル</t>
    </rPh>
    <rPh sb="2" eb="3">
      <t>シ</t>
    </rPh>
    <rPh sb="4" eb="5">
      <t>ザン</t>
    </rPh>
    <rPh sb="6" eb="7">
      <t>タカ</t>
    </rPh>
    <phoneticPr fontId="2"/>
  </si>
  <si>
    <t>調達</t>
    <rPh sb="0" eb="1">
      <t>チョウ</t>
    </rPh>
    <rPh sb="1" eb="2">
      <t>タチ</t>
    </rPh>
    <phoneticPr fontId="2"/>
  </si>
  <si>
    <t>補助対象資金</t>
    <rPh sb="0" eb="2">
      <t>ホジョ</t>
    </rPh>
    <rPh sb="2" eb="4">
      <t>タイショウ</t>
    </rPh>
    <rPh sb="4" eb="6">
      <t>シキン</t>
    </rPh>
    <phoneticPr fontId="2"/>
  </si>
  <si>
    <t>利　子</t>
    <rPh sb="0" eb="1">
      <t>リ</t>
    </rPh>
    <rPh sb="2" eb="3">
      <t>コ</t>
    </rPh>
    <phoneticPr fontId="2"/>
  </si>
  <si>
    <t>平均残高</t>
    <rPh sb="0" eb="2">
      <t>ヘイキン</t>
    </rPh>
    <rPh sb="2" eb="4">
      <t>ザンダカ</t>
    </rPh>
    <phoneticPr fontId="2"/>
  </si>
  <si>
    <t>倍率</t>
    <rPh sb="0" eb="1">
      <t>バイ</t>
    </rPh>
    <rPh sb="1" eb="2">
      <t>リツ</t>
    </rPh>
    <phoneticPr fontId="2"/>
  </si>
  <si>
    <t>（預託金相当額）</t>
    <rPh sb="1" eb="3">
      <t>ヨタク</t>
    </rPh>
    <rPh sb="3" eb="4">
      <t>キン</t>
    </rPh>
    <rPh sb="4" eb="6">
      <t>ソウトウ</t>
    </rPh>
    <rPh sb="6" eb="7">
      <t>ガク</t>
    </rPh>
    <phoneticPr fontId="2"/>
  </si>
  <si>
    <t>補給率</t>
    <rPh sb="0" eb="2">
      <t>ホキュウ</t>
    </rPh>
    <rPh sb="2" eb="3">
      <t>リツ</t>
    </rPh>
    <phoneticPr fontId="2"/>
  </si>
  <si>
    <t>期間率</t>
    <rPh sb="0" eb="1">
      <t>キ</t>
    </rPh>
    <rPh sb="1" eb="2">
      <t>アイダ</t>
    </rPh>
    <rPh sb="2" eb="3">
      <t>リツ</t>
    </rPh>
    <phoneticPr fontId="2"/>
  </si>
  <si>
    <t>補助金額</t>
    <rPh sb="0" eb="2">
      <t>ホジョ</t>
    </rPh>
    <rPh sb="2" eb="4">
      <t>キンガク</t>
    </rPh>
    <phoneticPr fontId="2"/>
  </si>
  <si>
    <t>（円）</t>
    <rPh sb="1" eb="2">
      <t>エン</t>
    </rPh>
    <phoneticPr fontId="2"/>
  </si>
  <si>
    <t>（倍）</t>
    <rPh sb="1" eb="2">
      <t>バイ</t>
    </rPh>
    <phoneticPr fontId="2"/>
  </si>
  <si>
    <t>（日）</t>
    <rPh sb="1" eb="2">
      <t>ニチ</t>
    </rPh>
    <phoneticPr fontId="2"/>
  </si>
  <si>
    <t>補助金額　計　〔千円未満切捨〕</t>
    <rPh sb="0" eb="2">
      <t>ホジョ</t>
    </rPh>
    <rPh sb="2" eb="4">
      <t>キンガク</t>
    </rPh>
    <rPh sb="5" eb="6">
      <t>ケイ</t>
    </rPh>
    <rPh sb="8" eb="9">
      <t>セン</t>
    </rPh>
    <rPh sb="9" eb="10">
      <t>エン</t>
    </rPh>
    <rPh sb="10" eb="12">
      <t>ミマン</t>
    </rPh>
    <rPh sb="12" eb="13">
      <t>キ</t>
    </rPh>
    <rPh sb="13" eb="14">
      <t>ス</t>
    </rPh>
    <phoneticPr fontId="2"/>
  </si>
  <si>
    <t>新 規 融 資 実 行 額</t>
    <rPh sb="0" eb="1">
      <t>シン</t>
    </rPh>
    <rPh sb="2" eb="3">
      <t>キ</t>
    </rPh>
    <rPh sb="4" eb="5">
      <t>トオル</t>
    </rPh>
    <rPh sb="6" eb="7">
      <t>シ</t>
    </rPh>
    <rPh sb="8" eb="9">
      <t>ミ</t>
    </rPh>
    <rPh sb="10" eb="11">
      <t>ギョウ</t>
    </rPh>
    <rPh sb="12" eb="13">
      <t>ガク</t>
    </rPh>
    <phoneticPr fontId="2"/>
  </si>
  <si>
    <t>融資実行月</t>
    <rPh sb="0" eb="2">
      <t>ユウシ</t>
    </rPh>
    <rPh sb="2" eb="4">
      <t>ジッコウ</t>
    </rPh>
    <rPh sb="4" eb="5">
      <t>ツキ</t>
    </rPh>
    <phoneticPr fontId="2"/>
  </si>
  <si>
    <t>金　額</t>
    <rPh sb="0" eb="1">
      <t>キン</t>
    </rPh>
    <rPh sb="2" eb="3">
      <t>ガク</t>
    </rPh>
    <phoneticPr fontId="2"/>
  </si>
  <si>
    <t>算定開始日</t>
    <rPh sb="0" eb="2">
      <t>サンテイ</t>
    </rPh>
    <rPh sb="2" eb="5">
      <t>カイシビ</t>
    </rPh>
    <phoneticPr fontId="2"/>
  </si>
  <si>
    <t>新規融資実行額　計</t>
    <rPh sb="0" eb="2">
      <t>シンキ</t>
    </rPh>
    <rPh sb="2" eb="4">
      <t>ユウシ</t>
    </rPh>
    <rPh sb="4" eb="6">
      <t>ジッコウ</t>
    </rPh>
    <rPh sb="6" eb="7">
      <t>ガク</t>
    </rPh>
    <rPh sb="8" eb="9">
      <t>ケイ</t>
    </rPh>
    <phoneticPr fontId="2"/>
  </si>
  <si>
    <t>補助金額合計（ａ＋ｂ）</t>
    <rPh sb="0" eb="2">
      <t>ホジョ</t>
    </rPh>
    <rPh sb="2" eb="4">
      <t>キンガク</t>
    </rPh>
    <rPh sb="4" eb="6">
      <t>ゴウケイ</t>
    </rPh>
    <phoneticPr fontId="2"/>
  </si>
  <si>
    <t>③＝(①＋②)÷2</t>
    <phoneticPr fontId="2"/>
  </si>
  <si>
    <t>245/365</t>
    <phoneticPr fontId="2"/>
  </si>
  <si>
    <t>214/365</t>
    <phoneticPr fontId="2"/>
  </si>
  <si>
    <t>184/365</t>
    <phoneticPr fontId="2"/>
  </si>
  <si>
    <t>153/365</t>
    <phoneticPr fontId="2"/>
  </si>
  <si>
    <t>122/365</t>
    <phoneticPr fontId="2"/>
  </si>
  <si>
    <t xml:space="preserve"> 92/365</t>
    <phoneticPr fontId="2"/>
  </si>
  <si>
    <t xml:space="preserve"> 61/365</t>
    <phoneticPr fontId="2"/>
  </si>
  <si>
    <t xml:space="preserve"> 31/365</t>
    <phoneticPr fontId="2"/>
  </si>
  <si>
    <t xml:space="preserve">  0/365</t>
    <phoneticPr fontId="2"/>
  </si>
  <si>
    <t>（％）</t>
    <phoneticPr fontId="2"/>
  </si>
  <si>
    <t>①</t>
    <phoneticPr fontId="2"/>
  </si>
  <si>
    <t>②</t>
    <phoneticPr fontId="2"/>
  </si>
  <si>
    <t>④</t>
    <phoneticPr fontId="2"/>
  </si>
  <si>
    <t>⑤＝③÷④</t>
    <phoneticPr fontId="2"/>
  </si>
  <si>
    <t>⑥</t>
    <phoneticPr fontId="2"/>
  </si>
  <si>
    <t>⑦</t>
    <phoneticPr fontId="2"/>
  </si>
  <si>
    <t>⑤×⑥×⑦</t>
    <phoneticPr fontId="2"/>
  </si>
  <si>
    <t>ａ</t>
    <phoneticPr fontId="2"/>
  </si>
  <si>
    <t>③＝①÷②</t>
    <phoneticPr fontId="2"/>
  </si>
  <si>
    <t>⑤</t>
    <phoneticPr fontId="2"/>
  </si>
  <si>
    <t>③×④×⑤</t>
    <phoneticPr fontId="2"/>
  </si>
  <si>
    <t>ｂ</t>
    <phoneticPr fontId="2"/>
  </si>
  <si>
    <t>新規融資実行件数　　  件</t>
    <phoneticPr fontId="2"/>
  </si>
  <si>
    <t>365/365</t>
    <phoneticPr fontId="2"/>
  </si>
  <si>
    <t>10月分</t>
    <rPh sb="2" eb="4">
      <t>ガツブン</t>
    </rPh>
    <phoneticPr fontId="2"/>
  </si>
  <si>
    <t>11月分</t>
    <rPh sb="2" eb="4">
      <t>ガツブン</t>
    </rPh>
    <phoneticPr fontId="2"/>
  </si>
  <si>
    <t>12月分</t>
    <rPh sb="2" eb="4">
      <t>ガツブン</t>
    </rPh>
    <phoneticPr fontId="2"/>
  </si>
  <si>
    <t>１月分</t>
    <rPh sb="1" eb="3">
      <t>ガツブン</t>
    </rPh>
    <phoneticPr fontId="2"/>
  </si>
  <si>
    <t>２月分</t>
    <rPh sb="1" eb="3">
      <t>ガツブン</t>
    </rPh>
    <phoneticPr fontId="2"/>
  </si>
  <si>
    <t>３月分</t>
    <rPh sb="1" eb="3">
      <t>ガツブン</t>
    </rPh>
    <phoneticPr fontId="2"/>
  </si>
  <si>
    <t>４月分</t>
    <rPh sb="1" eb="3">
      <t>ガツブン</t>
    </rPh>
    <phoneticPr fontId="2"/>
  </si>
  <si>
    <t>５月分</t>
    <rPh sb="1" eb="3">
      <t>ガツブン</t>
    </rPh>
    <phoneticPr fontId="2"/>
  </si>
  <si>
    <t>６月分</t>
    <rPh sb="1" eb="3">
      <t>ガツブン</t>
    </rPh>
    <phoneticPr fontId="2"/>
  </si>
  <si>
    <t>７月分</t>
    <rPh sb="1" eb="3">
      <t>ガツブン</t>
    </rPh>
    <phoneticPr fontId="2"/>
  </si>
  <si>
    <t>８月分</t>
    <rPh sb="1" eb="3">
      <t>ガツブン</t>
    </rPh>
    <phoneticPr fontId="2"/>
  </si>
  <si>
    <t>９月分</t>
    <rPh sb="1" eb="3">
      <t>ガツブン</t>
    </rPh>
    <phoneticPr fontId="2"/>
  </si>
  <si>
    <t>334/365</t>
    <phoneticPr fontId="2"/>
  </si>
  <si>
    <t>306/365</t>
    <phoneticPr fontId="2"/>
  </si>
  <si>
    <t>過年度融資残高　計</t>
    <rPh sb="0" eb="3">
      <t>カネンド</t>
    </rPh>
    <rPh sb="3" eb="5">
      <t>ユウシ</t>
    </rPh>
    <rPh sb="5" eb="7">
      <t>ザンダカ</t>
    </rPh>
    <phoneticPr fontId="2"/>
  </si>
  <si>
    <t>275/365</t>
    <phoneticPr fontId="2"/>
  </si>
  <si>
    <t>R6年12月末</t>
    <phoneticPr fontId="2"/>
  </si>
  <si>
    <t>●過年度分〈R6年12月末までの融資実行分〉</t>
    <phoneticPr fontId="2"/>
  </si>
  <si>
    <t>●現年度分〈R７年１月以後の融資実行分〉</t>
    <phoneticPr fontId="2"/>
  </si>
  <si>
    <t>R７年２月１日</t>
    <phoneticPr fontId="2"/>
  </si>
  <si>
    <t>R７年３月１日</t>
    <phoneticPr fontId="2"/>
  </si>
  <si>
    <t>R７年４月１日</t>
    <phoneticPr fontId="2"/>
  </si>
  <si>
    <t>R７年５月１日</t>
    <phoneticPr fontId="2"/>
  </si>
  <si>
    <t>金沢市災害対策資金融資</t>
    <rPh sb="0" eb="3">
      <t>カナザワシ</t>
    </rPh>
    <rPh sb="3" eb="9">
      <t>サイガイタイサクシキン</t>
    </rPh>
    <rPh sb="9" eb="11">
      <t>ユウシ</t>
    </rPh>
    <phoneticPr fontId="2"/>
  </si>
  <si>
    <t>R７年６月１日</t>
    <phoneticPr fontId="2"/>
  </si>
  <si>
    <t>R７年８月１日</t>
    <phoneticPr fontId="2"/>
  </si>
  <si>
    <t>R７年７月１日</t>
    <phoneticPr fontId="2"/>
  </si>
  <si>
    <t>R７年９月１日</t>
    <phoneticPr fontId="2"/>
  </si>
  <si>
    <t>R７年10月１日</t>
    <phoneticPr fontId="2"/>
  </si>
  <si>
    <t>R７年11月１日</t>
    <phoneticPr fontId="2"/>
  </si>
  <si>
    <t>R７年12月１日</t>
    <phoneticPr fontId="2"/>
  </si>
  <si>
    <t>R6年12月末件数　　70件</t>
    <phoneticPr fontId="2"/>
  </si>
  <si>
    <t>株式会社金沢銀行</t>
    <rPh sb="0" eb="4">
      <t>カブシキガイシャ</t>
    </rPh>
    <rPh sb="4" eb="6">
      <t>カナザワ</t>
    </rPh>
    <rPh sb="6" eb="8">
      <t>ギンコウ</t>
    </rPh>
    <phoneticPr fontId="2"/>
  </si>
  <si>
    <t>R7年12月末</t>
    <phoneticPr fontId="2"/>
  </si>
  <si>
    <t>R6年12月末件数　　  件</t>
    <phoneticPr fontId="2"/>
  </si>
  <si>
    <t>R８年１月１日</t>
    <phoneticPr fontId="2"/>
  </si>
  <si>
    <t>新規融資実行件数　　12件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</si>
</sst>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&quot;円&quot;"/>
    <numFmt numFmtId="178" formatCode="0.0_ "/>
    <numFmt numFmtId="179" formatCode="&quot;新&quot;&quot;規&quot;&quot;融&quot;&quot;資&quot;&quot;実&quot;&quot;行&quot;&quot;&quot;&quot;件&quot;&quot;数&quot;\ \ #,##0&quot;件&quot;"/>
    <numFmt numFmtId="180" formatCode="\1\7&quot;年&quot;\1\2&quot;月&quot;&quot;末&quot;&quot;件&quot;&quot;数&quot;\ \ #,##0&quot;件&quot;"/>
    <numFmt numFmtId="181" formatCode="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60">
    <xf numFmtId="0" fontId="0" fillId="0" borderId="0" xfId="0"/>
    <xf numFmtId="0" fontId="4" fillId="0" borderId="0" xfId="0" applyFont="1" applyBorder="1" applyAlignment="1" applyProtection="1">
      <alignment vertical="center" shrinkToFit="1"/>
    </xf>
    <xf numFmtId="0" fontId="4" fillId="0" borderId="0" xfId="0" applyFont="1" applyAlignment="1" applyProtection="1">
      <alignment vertical="center"/>
    </xf>
    <xf numFmtId="49" fontId="4" fillId="0" borderId="0" xfId="0" applyNumberFormat="1" applyFont="1" applyAlignment="1" applyProtection="1">
      <alignment vertical="center" shrinkToFit="1"/>
    </xf>
    <xf numFmtId="0" fontId="4" fillId="0" borderId="0" xfId="0" applyFont="1" applyAlignment="1" applyProtection="1">
      <alignment vertical="center" shrinkToFit="1"/>
    </xf>
    <xf numFmtId="0" fontId="4" fillId="0" borderId="0" xfId="0" applyFont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vertical="center" shrinkToFit="1"/>
    </xf>
    <xf numFmtId="0" fontId="5" fillId="0" borderId="0" xfId="0" applyFont="1" applyAlignment="1" applyProtection="1">
      <alignment vertical="center" shrinkToFit="1"/>
    </xf>
    <xf numFmtId="0" fontId="6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right" vertical="center" shrinkToFit="1"/>
    </xf>
    <xf numFmtId="0" fontId="4" fillId="0" borderId="0" xfId="0" applyFont="1" applyAlignment="1" applyProtection="1">
      <alignment horizontal="right" vertical="center" shrinkToFit="1"/>
    </xf>
    <xf numFmtId="38" fontId="4" fillId="0" borderId="18" xfId="2" applyFont="1" applyBorder="1" applyAlignment="1" applyProtection="1">
      <alignment vertical="center" shrinkToFit="1"/>
      <protection locked="0"/>
    </xf>
    <xf numFmtId="38" fontId="4" fillId="0" borderId="23" xfId="2" applyFont="1" applyBorder="1" applyAlignment="1" applyProtection="1">
      <alignment vertical="center" shrinkToFit="1"/>
      <protection locked="0"/>
    </xf>
    <xf numFmtId="176" fontId="4" fillId="0" borderId="29" xfId="0" applyNumberFormat="1" applyFont="1" applyBorder="1" applyAlignment="1" applyProtection="1">
      <alignment vertical="center" shrinkToFit="1"/>
    </xf>
    <xf numFmtId="180" fontId="7" fillId="0" borderId="1" xfId="0" applyNumberFormat="1" applyFont="1" applyBorder="1" applyAlignment="1" applyProtection="1">
      <alignment vertical="center"/>
      <protection locked="0"/>
    </xf>
    <xf numFmtId="179" fontId="7" fillId="0" borderId="1" xfId="0" applyNumberFormat="1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38" fontId="4" fillId="0" borderId="5" xfId="0" applyNumberFormat="1" applyFont="1" applyBorder="1" applyAlignment="1" applyProtection="1">
      <alignment horizontal="center" vertical="center" shrinkToFit="1"/>
      <protection locked="0"/>
    </xf>
    <xf numFmtId="38" fontId="4" fillId="0" borderId="6" xfId="0" applyNumberFormat="1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4" fillId="0" borderId="10" xfId="0" applyFont="1" applyBorder="1" applyAlignment="1" applyProtection="1">
      <alignment horizontal="right" vertical="center" shrinkToFit="1"/>
      <protection locked="0"/>
    </xf>
    <xf numFmtId="0" fontId="4" fillId="0" borderId="11" xfId="0" applyFont="1" applyBorder="1" applyAlignment="1" applyProtection="1">
      <alignment horizontal="right" vertical="center" shrinkToFit="1"/>
      <protection locked="0"/>
    </xf>
    <xf numFmtId="0" fontId="4" fillId="0" borderId="8" xfId="0" applyFont="1" applyBorder="1" applyAlignment="1" applyProtection="1">
      <alignment horizontal="right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49" fontId="4" fillId="0" borderId="13" xfId="0" applyNumberFormat="1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38" fontId="4" fillId="0" borderId="20" xfId="2" applyFont="1" applyBorder="1" applyAlignment="1" applyProtection="1">
      <alignment vertical="center" shrinkToFit="1"/>
      <protection locked="0"/>
    </xf>
    <xf numFmtId="178" fontId="4" fillId="0" borderId="21" xfId="0" applyNumberFormat="1" applyFont="1" applyBorder="1" applyAlignment="1" applyProtection="1">
      <alignment horizontal="center" vertical="center" shrinkToFit="1"/>
      <protection locked="0"/>
    </xf>
    <xf numFmtId="176" fontId="4" fillId="0" borderId="21" xfId="0" applyNumberFormat="1" applyFont="1" applyBorder="1" applyAlignment="1" applyProtection="1">
      <alignment vertical="center" shrinkToFit="1"/>
      <protection locked="0"/>
    </xf>
    <xf numFmtId="2" fontId="4" fillId="0" borderId="21" xfId="0" applyNumberFormat="1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178" fontId="4" fillId="0" borderId="16" xfId="0" applyNumberFormat="1" applyFont="1" applyBorder="1" applyAlignment="1" applyProtection="1">
      <alignment horizontal="center" vertical="center" shrinkToFit="1"/>
      <protection locked="0"/>
    </xf>
    <xf numFmtId="176" fontId="4" fillId="0" borderId="16" xfId="0" applyNumberFormat="1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38" fontId="4" fillId="0" borderId="25" xfId="2" applyFont="1" applyBorder="1" applyAlignment="1" applyProtection="1">
      <alignment vertical="center" shrinkToFit="1"/>
      <protection locked="0"/>
    </xf>
    <xf numFmtId="181" fontId="4" fillId="0" borderId="26" xfId="0" applyNumberFormat="1" applyFont="1" applyBorder="1" applyAlignment="1" applyProtection="1">
      <alignment horizontal="center" vertical="center" shrinkToFit="1"/>
      <protection locked="0"/>
    </xf>
    <xf numFmtId="176" fontId="4" fillId="0" borderId="26" xfId="0" applyNumberFormat="1" applyFont="1" applyBorder="1" applyAlignment="1" applyProtection="1">
      <alignment vertical="center" shrinkToFit="1"/>
      <protection locked="0"/>
    </xf>
    <xf numFmtId="2" fontId="4" fillId="0" borderId="26" xfId="1" applyNumberFormat="1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176" fontId="4" fillId="0" borderId="28" xfId="0" applyNumberFormat="1" applyFont="1" applyBorder="1" applyAlignment="1" applyProtection="1">
      <alignment vertical="center" shrinkToFit="1"/>
      <protection locked="0"/>
    </xf>
    <xf numFmtId="176" fontId="4" fillId="0" borderId="29" xfId="0" applyNumberFormat="1" applyFont="1" applyBorder="1" applyAlignment="1" applyProtection="1">
      <alignment vertical="center" shrinkToFit="1"/>
      <protection locked="0"/>
    </xf>
    <xf numFmtId="49" fontId="4" fillId="0" borderId="6" xfId="0" applyNumberFormat="1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178" fontId="4" fillId="0" borderId="32" xfId="0" applyNumberFormat="1" applyFont="1" applyBorder="1" applyAlignment="1" applyProtection="1">
      <alignment horizontal="center" vertical="center" shrinkToFit="1"/>
      <protection locked="0"/>
    </xf>
    <xf numFmtId="176" fontId="4" fillId="0" borderId="32" xfId="0" applyNumberFormat="1" applyFont="1" applyBorder="1" applyAlignment="1" applyProtection="1">
      <alignment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176" fontId="4" fillId="0" borderId="4" xfId="0" applyNumberFormat="1" applyFont="1" applyBorder="1" applyAlignment="1" applyProtection="1">
      <alignment vertical="center" shrinkToFit="1"/>
      <protection locked="0"/>
    </xf>
    <xf numFmtId="178" fontId="4" fillId="0" borderId="35" xfId="0" applyNumberFormat="1" applyFont="1" applyBorder="1" applyAlignment="1" applyProtection="1">
      <alignment horizontal="center" vertical="center" shrinkToFit="1"/>
      <protection locked="0"/>
    </xf>
    <xf numFmtId="176" fontId="4" fillId="0" borderId="35" xfId="0" applyNumberFormat="1" applyFont="1" applyBorder="1" applyAlignment="1" applyProtection="1">
      <alignment vertical="center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49" fontId="4" fillId="0" borderId="17" xfId="0" applyNumberFormat="1" applyFont="1" applyBorder="1" applyAlignment="1" applyProtection="1">
      <alignment horizontal="center" vertical="center" shrinkToFit="1"/>
      <protection locked="0"/>
    </xf>
    <xf numFmtId="49" fontId="4" fillId="0" borderId="33" xfId="0" applyNumberFormat="1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38" fontId="4" fillId="0" borderId="37" xfId="0" applyNumberFormat="1" applyFont="1" applyBorder="1" applyAlignment="1" applyProtection="1">
      <alignment vertical="center" shrinkToFit="1"/>
      <protection locked="0"/>
    </xf>
    <xf numFmtId="38" fontId="4" fillId="2" borderId="31" xfId="2" applyFont="1" applyFill="1" applyBorder="1" applyAlignment="1" applyProtection="1">
      <alignment vertical="center" shrinkToFit="1"/>
      <protection locked="0"/>
    </xf>
    <xf numFmtId="38" fontId="4" fillId="2" borderId="34" xfId="2" applyFont="1" applyFill="1" applyBorder="1" applyAlignment="1" applyProtection="1">
      <alignment vertical="center" shrinkToFit="1"/>
      <protection locked="0"/>
    </xf>
    <xf numFmtId="38" fontId="4" fillId="2" borderId="19" xfId="2" applyFont="1" applyFill="1" applyBorder="1" applyAlignment="1" applyProtection="1">
      <alignment vertical="center" shrinkToFit="1"/>
      <protection locked="0"/>
    </xf>
    <xf numFmtId="38" fontId="4" fillId="2" borderId="24" xfId="2" applyFont="1" applyFill="1" applyBorder="1" applyAlignment="1" applyProtection="1">
      <alignment vertical="center" shrinkToFit="1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</xf>
    <xf numFmtId="38" fontId="4" fillId="2" borderId="1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 shrinkToFit="1"/>
    </xf>
    <xf numFmtId="0" fontId="4" fillId="2" borderId="1" xfId="0" applyFont="1" applyFill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>
      <alignment vertical="center"/>
      <protection locked="0"/>
    </xf>
    <xf numFmtId="38" fontId="4" fillId="0" borderId="34" xfId="2" applyFont="1" applyFill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38" fontId="4" fillId="0" borderId="31" xfId="2" applyFont="1" applyFill="1" applyBorder="1" applyAlignment="1" applyProtection="1">
      <alignment vertical="center" shrinkToFit="1"/>
      <protection locked="0"/>
    </xf>
    <xf numFmtId="0" fontId="5" fillId="0" borderId="0" xfId="0" applyFont="1" applyFill="1" applyAlignment="1" applyProtection="1">
      <alignment vertical="center" shrinkToFit="1"/>
    </xf>
    <xf numFmtId="0" fontId="6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shrinkToFit="1"/>
    </xf>
    <xf numFmtId="0" fontId="4" fillId="0" borderId="0" xfId="0" applyFont="1" applyFill="1" applyAlignment="1" applyProtection="1">
      <alignment horizontal="center" vertical="center" shrinkToFit="1"/>
    </xf>
    <xf numFmtId="49" fontId="4" fillId="0" borderId="0" xfId="0" applyNumberFormat="1" applyFont="1" applyFill="1" applyAlignment="1" applyProtection="1">
      <alignment vertical="center" shrinkToFit="1"/>
    </xf>
    <xf numFmtId="0" fontId="4" fillId="0" borderId="0" xfId="0" applyFont="1" applyFill="1" applyAlignment="1" applyProtection="1">
      <alignment vertical="center" shrinkToFit="1"/>
    </xf>
    <xf numFmtId="0" fontId="4" fillId="0" borderId="1" xfId="0" applyFont="1" applyFill="1" applyBorder="1" applyAlignment="1" applyProtection="1">
      <alignment vertical="center"/>
    </xf>
    <xf numFmtId="38" fontId="4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left" vertical="center"/>
    </xf>
    <xf numFmtId="180" fontId="7" fillId="0" borderId="1" xfId="0" applyNumberFormat="1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38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 applyProtection="1">
      <alignment horizontal="right" vertical="center" shrinkToFit="1"/>
      <protection locked="0"/>
    </xf>
    <xf numFmtId="0" fontId="4" fillId="0" borderId="10" xfId="0" applyFont="1" applyFill="1" applyBorder="1" applyAlignment="1" applyProtection="1">
      <alignment horizontal="right" vertical="center" shrinkToFit="1"/>
      <protection locked="0"/>
    </xf>
    <xf numFmtId="0" fontId="4" fillId="0" borderId="11" xfId="0" applyFont="1" applyFill="1" applyBorder="1" applyAlignment="1" applyProtection="1">
      <alignment horizontal="right" vertical="center" shrinkToFit="1"/>
      <protection locked="0"/>
    </xf>
    <xf numFmtId="0" fontId="4" fillId="0" borderId="8" xfId="0" applyFont="1" applyFill="1" applyBorder="1" applyAlignment="1" applyProtection="1">
      <alignment horizontal="right" vertical="center" shrinkToFit="1"/>
      <protection locked="0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49" fontId="4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49" fontId="4" fillId="0" borderId="17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38" fontId="4" fillId="0" borderId="18" xfId="2" applyFont="1" applyFill="1" applyBorder="1" applyAlignment="1" applyProtection="1">
      <alignment vertical="center" shrinkToFit="1"/>
      <protection locked="0"/>
    </xf>
    <xf numFmtId="38" fontId="4" fillId="0" borderId="19" xfId="2" applyFont="1" applyFill="1" applyBorder="1" applyAlignment="1" applyProtection="1">
      <alignment vertical="center" shrinkToFit="1"/>
      <protection locked="0"/>
    </xf>
    <xf numFmtId="38" fontId="4" fillId="0" borderId="20" xfId="2" applyFont="1" applyFill="1" applyBorder="1" applyAlignment="1" applyProtection="1">
      <alignment vertical="center" shrinkToFit="1"/>
      <protection locked="0"/>
    </xf>
    <xf numFmtId="178" fontId="4" fillId="0" borderId="21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21" xfId="0" applyNumberFormat="1" applyFont="1" applyFill="1" applyBorder="1" applyAlignment="1" applyProtection="1">
      <alignment vertical="center" shrinkToFit="1"/>
      <protection locked="0"/>
    </xf>
    <xf numFmtId="2" fontId="4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Fill="1" applyBorder="1" applyAlignment="1" applyProtection="1">
      <alignment vertical="center"/>
      <protection locked="0"/>
    </xf>
    <xf numFmtId="49" fontId="4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Fill="1" applyBorder="1" applyAlignment="1" applyProtection="1">
      <alignment horizontal="center" vertical="center" shrinkToFit="1"/>
      <protection locked="0"/>
    </xf>
    <xf numFmtId="178" fontId="4" fillId="0" borderId="16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16" xfId="0" applyNumberFormat="1" applyFont="1" applyFill="1" applyBorder="1" applyAlignment="1" applyProtection="1">
      <alignment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38" fontId="4" fillId="0" borderId="23" xfId="2" applyFont="1" applyFill="1" applyBorder="1" applyAlignment="1" applyProtection="1">
      <alignment vertical="center" shrinkToFit="1"/>
      <protection locked="0"/>
    </xf>
    <xf numFmtId="38" fontId="4" fillId="0" borderId="24" xfId="2" applyFont="1" applyFill="1" applyBorder="1" applyAlignment="1" applyProtection="1">
      <alignment vertical="center" shrinkToFit="1"/>
      <protection locked="0"/>
    </xf>
    <xf numFmtId="38" fontId="4" fillId="0" borderId="25" xfId="2" applyFont="1" applyFill="1" applyBorder="1" applyAlignment="1" applyProtection="1">
      <alignment vertical="center" shrinkToFit="1"/>
      <protection locked="0"/>
    </xf>
    <xf numFmtId="181" fontId="4" fillId="0" borderId="26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26" xfId="0" applyNumberFormat="1" applyFont="1" applyFill="1" applyBorder="1" applyAlignment="1" applyProtection="1">
      <alignment vertical="center" shrinkToFit="1"/>
      <protection locked="0"/>
    </xf>
    <xf numFmtId="2" fontId="4" fillId="0" borderId="26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Fill="1" applyBorder="1" applyAlignment="1" applyProtection="1">
      <alignment horizontal="center" vertical="center" shrinkToFit="1"/>
      <protection locked="0"/>
    </xf>
    <xf numFmtId="176" fontId="4" fillId="0" borderId="28" xfId="0" applyNumberFormat="1" applyFont="1" applyFill="1" applyBorder="1" applyAlignment="1" applyProtection="1">
      <alignment vertical="center" shrinkToFit="1"/>
      <protection locked="0"/>
    </xf>
    <xf numFmtId="176" fontId="4" fillId="0" borderId="29" xfId="0" applyNumberFormat="1" applyFont="1" applyFill="1" applyBorder="1" applyAlignment="1" applyProtection="1">
      <alignment vertical="center" shrinkToFit="1"/>
    </xf>
    <xf numFmtId="179" fontId="7" fillId="0" borderId="1" xfId="0" applyNumberFormat="1" applyFont="1" applyFill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177" fontId="4" fillId="0" borderId="27" xfId="0" applyNumberFormat="1" applyFont="1" applyBorder="1" applyAlignment="1" applyProtection="1">
      <alignment horizontal="right" vertical="center" shrinkToFit="1"/>
      <protection locked="0"/>
    </xf>
    <xf numFmtId="177" fontId="4" fillId="0" borderId="28" xfId="0" applyNumberFormat="1" applyFont="1" applyBorder="1" applyAlignment="1" applyProtection="1">
      <alignment vertical="center" shrinkToFit="1"/>
      <protection locked="0"/>
    </xf>
    <xf numFmtId="180" fontId="7" fillId="2" borderId="1" xfId="0" applyNumberFormat="1" applyFont="1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176" fontId="3" fillId="0" borderId="27" xfId="0" applyNumberFormat="1" applyFont="1" applyBorder="1" applyAlignment="1" applyProtection="1">
      <alignment horizontal="center" vertical="center" shrinkToFit="1"/>
      <protection locked="0"/>
    </xf>
    <xf numFmtId="176" fontId="3" fillId="0" borderId="41" xfId="0" applyNumberFormat="1" applyFont="1" applyBorder="1" applyAlignment="1" applyProtection="1">
      <alignment horizontal="center" vertical="center" shrinkToFit="1"/>
      <protection locked="0"/>
    </xf>
    <xf numFmtId="179" fontId="7" fillId="2" borderId="1" xfId="0" applyNumberFormat="1" applyFont="1" applyFill="1" applyBorder="1" applyAlignment="1" applyProtection="1">
      <alignment vertical="center"/>
      <protection locked="0"/>
    </xf>
    <xf numFmtId="180" fontId="7" fillId="0" borderId="1" xfId="0" applyNumberFormat="1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38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176" fontId="3" fillId="0" borderId="27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4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40" xfId="0" applyFont="1" applyFill="1" applyBorder="1" applyAlignment="1" applyProtection="1">
      <alignment horizontal="center" vertical="center"/>
      <protection locked="0"/>
    </xf>
    <xf numFmtId="179" fontId="7" fillId="0" borderId="1" xfId="0" applyNumberFormat="1" applyFont="1" applyFill="1" applyBorder="1" applyAlignment="1" applyProtection="1">
      <alignment vertical="center"/>
      <protection locked="0"/>
    </xf>
    <xf numFmtId="2" fontId="4" fillId="0" borderId="35" xfId="0" applyNumberFormat="1" applyFont="1" applyBorder="1" applyAlignment="1" applyProtection="1">
      <alignment horizontal="center" vertical="center" shrinkToFit="1"/>
      <protection locked="0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425824</xdr:colOff>
      <xdr:row>8</xdr:row>
      <xdr:rowOff>212911</xdr:rowOff>
    </xdr:from>
    <xdr:to>
      <xdr:col>16</xdr:col>
      <xdr:colOff>89647</xdr:colOff>
      <xdr:row>12</xdr:row>
      <xdr:rowOff>201706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BCD653A-21DB-E448-3850-224AD7233077}"/>
            </a:ext>
          </a:extLst>
        </xdr:cNvPr>
        <xdr:cNvSpPr/>
      </xdr:nvSpPr>
      <xdr:spPr>
        <a:xfrm>
          <a:off x="7754471" y="1994646"/>
          <a:ext cx="3765176" cy="94129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黄色塗りつぶし箇所に入力のこと。</a:t>
          </a:r>
          <a:endParaRPr kumimoji="1" lang="en-US" altLang="ja-JP" sz="2000"/>
        </a:p>
        <a:p>
          <a:pPr algn="l"/>
          <a:r>
            <a:rPr kumimoji="1" lang="en-US" altLang="ja-JP" sz="2000"/>
            <a:t>※</a:t>
          </a:r>
          <a:r>
            <a:rPr kumimoji="1" lang="ja-JP" altLang="en-US" sz="2000"/>
            <a:t>その他のセルは触らない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6872B-86B5-4E14-9B54-3CC4761EE85B}">
  <sheetPr>
    <tabColor rgb="FFFF0000"/>
  </sheetPr>
  <dimension ref="A1:J40"/>
  <sheetViews>
    <sheetView showGridLines="0" tabSelected="1" zoomScale="85" zoomScaleNormal="85" workbookViewId="0">
      <selection activeCell="L29" sqref="L29:L30"/>
    </sheetView>
  </sheetViews>
  <sheetFormatPr defaultColWidth="9" defaultRowHeight="13.5" x14ac:dyDescent="0.15"/>
  <cols>
    <col min="1" max="1" width="2.5" style="1" customWidth="1"/>
    <col min="2" max="2" width="13.25" style="5" customWidth="1"/>
    <col min="3" max="3" width="13.25" style="3" customWidth="1"/>
    <col min="4" max="4" width="13.25" style="4" customWidth="1"/>
    <col min="5" max="5" width="6.875" style="4" customWidth="1"/>
    <col min="6" max="6" width="13.25" style="4" customWidth="1"/>
    <col min="7" max="7" width="7.875" style="4" customWidth="1"/>
    <col min="8" max="8" width="8.75" style="5" customWidth="1"/>
    <col min="9" max="9" width="13.25" style="4" customWidth="1"/>
    <col min="10" max="10" width="3.75" style="1" customWidth="1"/>
    <col min="11" max="16384" width="9" style="4"/>
  </cols>
  <sheetData>
    <row r="1" spans="1:10" x14ac:dyDescent="0.15">
      <c r="B1" s="2" t="s">
        <v>0</v>
      </c>
    </row>
    <row r="3" spans="1:10" s="7" customFormat="1" ht="18.75" x14ac:dyDescent="0.15">
      <c r="A3" s="6"/>
      <c r="C3" s="8" t="s">
        <v>1</v>
      </c>
      <c r="H3" s="9"/>
      <c r="J3" s="6"/>
    </row>
    <row r="4" spans="1:10" s="7" customFormat="1" ht="22.5" customHeight="1" x14ac:dyDescent="0.15">
      <c r="A4" s="6"/>
      <c r="C4" s="8"/>
      <c r="H4" s="9"/>
      <c r="J4" s="6"/>
    </row>
    <row r="5" spans="1:10" x14ac:dyDescent="0.15">
      <c r="F5" s="73" t="s">
        <v>2</v>
      </c>
      <c r="G5" s="74"/>
      <c r="H5" s="75"/>
      <c r="I5" s="76"/>
    </row>
    <row r="6" spans="1:10" ht="22.5" customHeight="1" x14ac:dyDescent="0.15">
      <c r="H6" s="4"/>
      <c r="I6" s="5"/>
    </row>
    <row r="7" spans="1:10" x14ac:dyDescent="0.15">
      <c r="F7" s="73" t="s">
        <v>3</v>
      </c>
      <c r="G7" s="77"/>
      <c r="H7" s="75"/>
      <c r="I7" s="76"/>
    </row>
    <row r="8" spans="1:10" ht="22.5" customHeight="1" x14ac:dyDescent="0.15"/>
    <row r="9" spans="1:10" ht="24.75" customHeight="1" x14ac:dyDescent="0.15">
      <c r="B9" s="10" t="s">
        <v>66</v>
      </c>
      <c r="E9" s="17"/>
      <c r="F9" s="143" t="s">
        <v>83</v>
      </c>
      <c r="G9" s="143"/>
      <c r="H9" s="143"/>
    </row>
    <row r="10" spans="1:10" s="5" customFormat="1" ht="16.5" customHeight="1" x14ac:dyDescent="0.15">
      <c r="A10" s="11"/>
      <c r="B10" s="144" t="s">
        <v>4</v>
      </c>
      <c r="C10" s="145"/>
      <c r="D10" s="146"/>
      <c r="E10" s="19" t="s">
        <v>5</v>
      </c>
      <c r="F10" s="19" t="s">
        <v>6</v>
      </c>
      <c r="G10" s="19" t="s">
        <v>7</v>
      </c>
      <c r="H10" s="19"/>
      <c r="I10" s="19"/>
      <c r="J10" s="11"/>
    </row>
    <row r="11" spans="1:10" s="5" customFormat="1" ht="16.5" customHeight="1" x14ac:dyDescent="0.15">
      <c r="A11" s="11"/>
      <c r="B11" s="20" t="s">
        <v>65</v>
      </c>
      <c r="C11" s="21" t="s">
        <v>82</v>
      </c>
      <c r="D11" s="22" t="s">
        <v>8</v>
      </c>
      <c r="E11" s="23" t="s">
        <v>9</v>
      </c>
      <c r="F11" s="23" t="s">
        <v>10</v>
      </c>
      <c r="G11" s="23" t="s">
        <v>11</v>
      </c>
      <c r="H11" s="23" t="s">
        <v>12</v>
      </c>
      <c r="I11" s="23" t="s">
        <v>13</v>
      </c>
      <c r="J11" s="11"/>
    </row>
    <row r="12" spans="1:10" s="13" customFormat="1" ht="16.5" customHeight="1" x14ac:dyDescent="0.15">
      <c r="A12" s="12"/>
      <c r="B12" s="24" t="s">
        <v>14</v>
      </c>
      <c r="C12" s="25" t="s">
        <v>14</v>
      </c>
      <c r="D12" s="26" t="s">
        <v>14</v>
      </c>
      <c r="E12" s="27" t="s">
        <v>15</v>
      </c>
      <c r="F12" s="27" t="s">
        <v>14</v>
      </c>
      <c r="G12" s="27" t="s">
        <v>34</v>
      </c>
      <c r="H12" s="27" t="s">
        <v>16</v>
      </c>
      <c r="I12" s="27" t="s">
        <v>14</v>
      </c>
      <c r="J12" s="12"/>
    </row>
    <row r="13" spans="1:10" s="5" customFormat="1" ht="16.5" customHeight="1" x14ac:dyDescent="0.15">
      <c r="A13" s="11"/>
      <c r="B13" s="28" t="s">
        <v>35</v>
      </c>
      <c r="C13" s="29" t="s">
        <v>36</v>
      </c>
      <c r="D13" s="30" t="s">
        <v>24</v>
      </c>
      <c r="E13" s="31" t="s">
        <v>37</v>
      </c>
      <c r="F13" s="31" t="s">
        <v>38</v>
      </c>
      <c r="G13" s="31" t="s">
        <v>39</v>
      </c>
      <c r="H13" s="31" t="s">
        <v>40</v>
      </c>
      <c r="I13" s="32" t="s">
        <v>41</v>
      </c>
      <c r="J13" s="11"/>
    </row>
    <row r="14" spans="1:10" s="5" customFormat="1" ht="15" customHeight="1" x14ac:dyDescent="0.15">
      <c r="A14" s="11"/>
      <c r="B14" s="71"/>
      <c r="C14" s="63"/>
      <c r="D14" s="80"/>
      <c r="E14" s="19"/>
      <c r="F14" s="19"/>
      <c r="G14" s="19"/>
      <c r="H14" s="79"/>
      <c r="I14" s="19"/>
      <c r="J14" s="11"/>
    </row>
    <row r="15" spans="1:10" s="5" customFormat="1" ht="26.25" customHeight="1" x14ac:dyDescent="0.15">
      <c r="A15" s="11"/>
      <c r="B15" s="14">
        <v>0</v>
      </c>
      <c r="C15" s="69"/>
      <c r="D15" s="33">
        <f>(B15+C15)/2</f>
        <v>0</v>
      </c>
      <c r="E15" s="34">
        <v>0.5</v>
      </c>
      <c r="F15" s="35">
        <f>D15/E15</f>
        <v>0</v>
      </c>
      <c r="G15" s="36">
        <v>1.1499999999999999</v>
      </c>
      <c r="H15" s="37" t="s">
        <v>48</v>
      </c>
      <c r="I15" s="35">
        <f>F15*G15/100*365/365</f>
        <v>0</v>
      </c>
      <c r="J15" s="11"/>
    </row>
    <row r="16" spans="1:10" s="5" customFormat="1" ht="15" customHeight="1" x14ac:dyDescent="0.15">
      <c r="A16" s="11"/>
      <c r="B16" s="72"/>
      <c r="C16" s="49"/>
      <c r="D16" s="38"/>
      <c r="E16" s="39"/>
      <c r="F16" s="40"/>
      <c r="G16" s="32"/>
      <c r="H16" s="41"/>
      <c r="I16" s="40"/>
      <c r="J16" s="11"/>
    </row>
    <row r="17" spans="1:10" s="5" customFormat="1" ht="26.25" customHeight="1" thickBot="1" x14ac:dyDescent="0.2">
      <c r="A17" s="11"/>
      <c r="B17" s="15"/>
      <c r="C17" s="70"/>
      <c r="D17" s="42"/>
      <c r="E17" s="43"/>
      <c r="F17" s="44"/>
      <c r="G17" s="45">
        <v>1.1499999999999999</v>
      </c>
      <c r="H17" s="46" t="s">
        <v>48</v>
      </c>
      <c r="I17" s="35">
        <f>F17*G17/100*365/365</f>
        <v>0</v>
      </c>
      <c r="J17" s="11"/>
    </row>
    <row r="18" spans="1:10" ht="26.25" customHeight="1" thickBot="1" x14ac:dyDescent="0.2">
      <c r="B18" s="147" t="s">
        <v>63</v>
      </c>
      <c r="C18" s="148"/>
      <c r="D18" s="47">
        <f>SUM(D14:D17)</f>
        <v>0</v>
      </c>
      <c r="E18" s="138" t="s">
        <v>17</v>
      </c>
      <c r="F18" s="138"/>
      <c r="G18" s="138"/>
      <c r="H18" s="139"/>
      <c r="I18" s="16">
        <f>ROUNDDOWN(SUM(I14:I17),-3)</f>
        <v>0</v>
      </c>
      <c r="J18" s="11" t="s">
        <v>42</v>
      </c>
    </row>
    <row r="19" spans="1:10" ht="22.5" customHeight="1" x14ac:dyDescent="0.15"/>
    <row r="20" spans="1:10" ht="24.95" customHeight="1" x14ac:dyDescent="0.15">
      <c r="B20" s="10" t="s">
        <v>67</v>
      </c>
      <c r="E20" s="18"/>
      <c r="F20" s="149" t="s">
        <v>47</v>
      </c>
      <c r="G20" s="149"/>
      <c r="H20" s="149"/>
    </row>
    <row r="21" spans="1:10" s="5" customFormat="1" ht="16.5" customHeight="1" x14ac:dyDescent="0.15">
      <c r="A21" s="11"/>
      <c r="B21" s="144" t="s">
        <v>18</v>
      </c>
      <c r="C21" s="145"/>
      <c r="D21" s="146"/>
      <c r="E21" s="19" t="s">
        <v>5</v>
      </c>
      <c r="F21" s="19" t="s">
        <v>6</v>
      </c>
      <c r="G21" s="19" t="s">
        <v>7</v>
      </c>
      <c r="H21" s="19"/>
      <c r="I21" s="19"/>
      <c r="J21" s="11"/>
    </row>
    <row r="22" spans="1:10" s="5" customFormat="1" ht="16.5" customHeight="1" x14ac:dyDescent="0.15">
      <c r="A22" s="11"/>
      <c r="B22" s="41" t="s">
        <v>19</v>
      </c>
      <c r="C22" s="49" t="s">
        <v>12</v>
      </c>
      <c r="D22" s="22" t="s">
        <v>20</v>
      </c>
      <c r="E22" s="23" t="s">
        <v>9</v>
      </c>
      <c r="F22" s="23" t="s">
        <v>10</v>
      </c>
      <c r="G22" s="23" t="s">
        <v>11</v>
      </c>
      <c r="H22" s="23" t="s">
        <v>12</v>
      </c>
      <c r="I22" s="23" t="s">
        <v>13</v>
      </c>
      <c r="J22" s="11"/>
    </row>
    <row r="23" spans="1:10" s="13" customFormat="1" ht="16.5" customHeight="1" x14ac:dyDescent="0.15">
      <c r="A23" s="12"/>
      <c r="B23" s="50"/>
      <c r="C23" s="51" t="s">
        <v>21</v>
      </c>
      <c r="D23" s="26" t="s">
        <v>14</v>
      </c>
      <c r="E23" s="27" t="s">
        <v>15</v>
      </c>
      <c r="F23" s="27" t="s">
        <v>14</v>
      </c>
      <c r="G23" s="27" t="s">
        <v>34</v>
      </c>
      <c r="H23" s="27" t="s">
        <v>16</v>
      </c>
      <c r="I23" s="27" t="s">
        <v>14</v>
      </c>
      <c r="J23" s="12"/>
    </row>
    <row r="24" spans="1:10" s="5" customFormat="1" ht="16.5" customHeight="1" x14ac:dyDescent="0.15">
      <c r="A24" s="11"/>
      <c r="B24" s="41"/>
      <c r="C24" s="49"/>
      <c r="D24" s="22" t="s">
        <v>35</v>
      </c>
      <c r="E24" s="32" t="s">
        <v>36</v>
      </c>
      <c r="F24" s="32" t="s">
        <v>43</v>
      </c>
      <c r="G24" s="32" t="s">
        <v>37</v>
      </c>
      <c r="H24" s="32" t="s">
        <v>44</v>
      </c>
      <c r="I24" s="32" t="s">
        <v>45</v>
      </c>
      <c r="J24" s="11"/>
    </row>
    <row r="25" spans="1:10" s="1" customFormat="1" ht="26.25" customHeight="1" x14ac:dyDescent="0.15">
      <c r="B25" s="62" t="s">
        <v>52</v>
      </c>
      <c r="C25" s="63" t="s">
        <v>68</v>
      </c>
      <c r="D25" s="67"/>
      <c r="E25" s="52">
        <v>0.5</v>
      </c>
      <c r="F25" s="53">
        <f>D25/E25</f>
        <v>0</v>
      </c>
      <c r="G25" s="54">
        <v>1.1499999999999999</v>
      </c>
      <c r="H25" s="54" t="s">
        <v>61</v>
      </c>
      <c r="I25" s="55">
        <f>F25*G25/100*334/365</f>
        <v>0</v>
      </c>
    </row>
    <row r="26" spans="1:10" s="1" customFormat="1" ht="26.25" customHeight="1" x14ac:dyDescent="0.15">
      <c r="B26" s="37" t="s">
        <v>53</v>
      </c>
      <c r="C26" s="64" t="s">
        <v>69</v>
      </c>
      <c r="D26" s="68"/>
      <c r="E26" s="56">
        <v>0.5</v>
      </c>
      <c r="F26" s="57">
        <f>D26/E26</f>
        <v>0</v>
      </c>
      <c r="G26" s="58">
        <v>1.1499999999999999</v>
      </c>
      <c r="H26" s="59" t="s">
        <v>62</v>
      </c>
      <c r="I26" s="57">
        <f>F26*G26/100*306/365</f>
        <v>0</v>
      </c>
    </row>
    <row r="27" spans="1:10" s="1" customFormat="1" ht="26.25" customHeight="1" x14ac:dyDescent="0.15">
      <c r="B27" s="37" t="s">
        <v>54</v>
      </c>
      <c r="C27" s="64" t="s">
        <v>70</v>
      </c>
      <c r="D27" s="68"/>
      <c r="E27" s="56">
        <v>0.5</v>
      </c>
      <c r="F27" s="57">
        <f t="shared" ref="F27:F36" si="0">D27/E27</f>
        <v>0</v>
      </c>
      <c r="G27" s="58">
        <v>1.1499999999999999</v>
      </c>
      <c r="H27" s="59" t="s">
        <v>64</v>
      </c>
      <c r="I27" s="57">
        <f>F27*G27/100*275/365</f>
        <v>0</v>
      </c>
    </row>
    <row r="28" spans="1:10" s="1" customFormat="1" ht="26.25" customHeight="1" x14ac:dyDescent="0.15">
      <c r="B28" s="37" t="s">
        <v>55</v>
      </c>
      <c r="C28" s="64" t="s">
        <v>71</v>
      </c>
      <c r="D28" s="68"/>
      <c r="E28" s="56">
        <v>0.5</v>
      </c>
      <c r="F28" s="57">
        <f t="shared" si="0"/>
        <v>0</v>
      </c>
      <c r="G28" s="58">
        <v>1.1499999999999999</v>
      </c>
      <c r="H28" s="59" t="s">
        <v>25</v>
      </c>
      <c r="I28" s="57">
        <f>F28*G28/100*245/365</f>
        <v>0</v>
      </c>
    </row>
    <row r="29" spans="1:10" s="1" customFormat="1" ht="26.25" customHeight="1" x14ac:dyDescent="0.15">
      <c r="B29" s="65" t="s">
        <v>56</v>
      </c>
      <c r="C29" s="64" t="s">
        <v>73</v>
      </c>
      <c r="D29" s="68"/>
      <c r="E29" s="56">
        <v>0.5</v>
      </c>
      <c r="F29" s="57">
        <f t="shared" si="0"/>
        <v>0</v>
      </c>
      <c r="G29" s="58">
        <v>1.1499999999999999</v>
      </c>
      <c r="H29" s="58" t="s">
        <v>26</v>
      </c>
      <c r="I29" s="57">
        <f>F29*G29/100*214/365</f>
        <v>0</v>
      </c>
    </row>
    <row r="30" spans="1:10" s="1" customFormat="1" ht="26.25" customHeight="1" x14ac:dyDescent="0.15">
      <c r="B30" s="65" t="s">
        <v>57</v>
      </c>
      <c r="C30" s="64" t="s">
        <v>75</v>
      </c>
      <c r="D30" s="68"/>
      <c r="E30" s="56">
        <v>0.5</v>
      </c>
      <c r="F30" s="57">
        <f t="shared" si="0"/>
        <v>0</v>
      </c>
      <c r="G30" s="58">
        <v>1.1499999999999999</v>
      </c>
      <c r="H30" s="58" t="s">
        <v>27</v>
      </c>
      <c r="I30" s="57">
        <f>F30*G30/100*184/365</f>
        <v>0</v>
      </c>
    </row>
    <row r="31" spans="1:10" s="1" customFormat="1" ht="26.25" customHeight="1" x14ac:dyDescent="0.15">
      <c r="B31" s="65" t="s">
        <v>58</v>
      </c>
      <c r="C31" s="64" t="s">
        <v>74</v>
      </c>
      <c r="D31" s="68"/>
      <c r="E31" s="56">
        <v>0.5</v>
      </c>
      <c r="F31" s="57">
        <f t="shared" si="0"/>
        <v>0</v>
      </c>
      <c r="G31" s="58">
        <v>1.1499999999999999</v>
      </c>
      <c r="H31" s="58" t="s">
        <v>28</v>
      </c>
      <c r="I31" s="57">
        <f>F31*G31/100*153/365</f>
        <v>0</v>
      </c>
    </row>
    <row r="32" spans="1:10" s="1" customFormat="1" ht="26.25" customHeight="1" x14ac:dyDescent="0.15">
      <c r="B32" s="65" t="s">
        <v>59</v>
      </c>
      <c r="C32" s="64" t="s">
        <v>76</v>
      </c>
      <c r="D32" s="68"/>
      <c r="E32" s="56">
        <v>0.5</v>
      </c>
      <c r="F32" s="57">
        <f t="shared" si="0"/>
        <v>0</v>
      </c>
      <c r="G32" s="58">
        <v>1.1499999999999999</v>
      </c>
      <c r="H32" s="58" t="s">
        <v>29</v>
      </c>
      <c r="I32" s="57">
        <f>F32*G32/100*122/365</f>
        <v>0</v>
      </c>
    </row>
    <row r="33" spans="2:10" s="1" customFormat="1" ht="26.25" customHeight="1" x14ac:dyDescent="0.15">
      <c r="B33" s="65" t="s">
        <v>60</v>
      </c>
      <c r="C33" s="64" t="s">
        <v>77</v>
      </c>
      <c r="D33" s="68"/>
      <c r="E33" s="56">
        <v>0.5</v>
      </c>
      <c r="F33" s="57">
        <f t="shared" si="0"/>
        <v>0</v>
      </c>
      <c r="G33" s="58">
        <v>1.1499999999999999</v>
      </c>
      <c r="H33" s="58" t="s">
        <v>30</v>
      </c>
      <c r="I33" s="57">
        <f>F33*G33/100*92/365</f>
        <v>0</v>
      </c>
    </row>
    <row r="34" spans="2:10" s="1" customFormat="1" ht="26.25" customHeight="1" x14ac:dyDescent="0.15">
      <c r="B34" s="65" t="s">
        <v>49</v>
      </c>
      <c r="C34" s="64" t="s">
        <v>78</v>
      </c>
      <c r="D34" s="68"/>
      <c r="E34" s="56">
        <v>0.5</v>
      </c>
      <c r="F34" s="57">
        <f t="shared" si="0"/>
        <v>0</v>
      </c>
      <c r="G34" s="58">
        <v>1.1499999999999999</v>
      </c>
      <c r="H34" s="58" t="s">
        <v>31</v>
      </c>
      <c r="I34" s="57">
        <f>F34*G34/100*61/365</f>
        <v>0</v>
      </c>
    </row>
    <row r="35" spans="2:10" s="1" customFormat="1" ht="26.25" customHeight="1" x14ac:dyDescent="0.15">
      <c r="B35" s="65" t="s">
        <v>50</v>
      </c>
      <c r="C35" s="64" t="s">
        <v>79</v>
      </c>
      <c r="D35" s="68"/>
      <c r="E35" s="56">
        <v>0.5</v>
      </c>
      <c r="F35" s="57">
        <f t="shared" si="0"/>
        <v>0</v>
      </c>
      <c r="G35" s="58">
        <v>1.1499999999999999</v>
      </c>
      <c r="H35" s="58" t="s">
        <v>32</v>
      </c>
      <c r="I35" s="57">
        <f>F35*G35/100*31/365</f>
        <v>0</v>
      </c>
    </row>
    <row r="36" spans="2:10" s="1" customFormat="1" ht="26.25" customHeight="1" thickBot="1" x14ac:dyDescent="0.2">
      <c r="B36" s="65" t="s">
        <v>51</v>
      </c>
      <c r="C36" s="29" t="s">
        <v>84</v>
      </c>
      <c r="D36" s="68"/>
      <c r="E36" s="56">
        <v>0.5</v>
      </c>
      <c r="F36" s="57">
        <f t="shared" si="0"/>
        <v>0</v>
      </c>
      <c r="G36" s="159">
        <v>1.4</v>
      </c>
      <c r="H36" s="58" t="s">
        <v>33</v>
      </c>
      <c r="I36" s="57">
        <f>F36*G36/100*0/365</f>
        <v>0</v>
      </c>
    </row>
    <row r="37" spans="2:10" ht="26.25" customHeight="1" thickBot="1" x14ac:dyDescent="0.2">
      <c r="B37" s="136" t="s">
        <v>22</v>
      </c>
      <c r="C37" s="137"/>
      <c r="D37" s="66">
        <f>SUM(D25:D36)</f>
        <v>0</v>
      </c>
      <c r="E37" s="138" t="s">
        <v>17</v>
      </c>
      <c r="F37" s="138"/>
      <c r="G37" s="138"/>
      <c r="H37" s="139"/>
      <c r="I37" s="48">
        <f>ROUNDDOWN(SUM(I25:I36),-3)</f>
        <v>0</v>
      </c>
      <c r="J37" s="11" t="s">
        <v>46</v>
      </c>
    </row>
    <row r="38" spans="2:10" ht="11.25" customHeight="1" x14ac:dyDescent="0.15">
      <c r="E38" s="60"/>
      <c r="F38" s="60"/>
      <c r="G38" s="60"/>
      <c r="H38" s="61"/>
      <c r="I38" s="60"/>
    </row>
    <row r="39" spans="2:10" ht="26.25" customHeight="1" x14ac:dyDescent="0.15">
      <c r="E39" s="60"/>
      <c r="F39" s="136" t="s">
        <v>23</v>
      </c>
      <c r="G39" s="140"/>
      <c r="H39" s="141">
        <f>I37+I18</f>
        <v>0</v>
      </c>
      <c r="I39" s="142"/>
    </row>
    <row r="40" spans="2:10" ht="9.75" customHeight="1" x14ac:dyDescent="0.15"/>
  </sheetData>
  <mergeCells count="10">
    <mergeCell ref="B37:C37"/>
    <mergeCell ref="E37:H37"/>
    <mergeCell ref="F39:G39"/>
    <mergeCell ref="H39:I39"/>
    <mergeCell ref="F9:H9"/>
    <mergeCell ref="B10:D10"/>
    <mergeCell ref="B18:C18"/>
    <mergeCell ref="E18:H18"/>
    <mergeCell ref="F20:H20"/>
    <mergeCell ref="B21:D21"/>
  </mergeCells>
  <phoneticPr fontId="2"/>
  <dataValidations count="2">
    <dataValidation imeMode="off" allowBlank="1" showInputMessage="1" showErrorMessage="1" sqref="B17:C17 B15:C15 D25:D36" xr:uid="{84B0353F-1284-4920-868A-1E41DE248FB3}"/>
    <dataValidation imeMode="hiragana" allowBlank="1" showInputMessage="1" showErrorMessage="1" sqref="E9 E20 G7 G5" xr:uid="{963D2DB7-3439-40E7-A7F0-EFE7AFB4E6D1}"/>
  </dataValidations>
  <pageMargins left="0.39370078740157483" right="0.31496062992125984" top="0.51181102362204722" bottom="0.19685039370078741" header="0.43307086614173229" footer="0.43307086614173229"/>
  <pageSetup paperSize="9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9F80D-4227-4766-8B9F-DF96EEE44F7F}">
  <sheetPr>
    <tabColor rgb="FFFF0000"/>
  </sheetPr>
  <dimension ref="A1:J40"/>
  <sheetViews>
    <sheetView showGridLines="0" zoomScale="85" zoomScaleNormal="85" workbookViewId="0">
      <selection activeCell="L22" sqref="L22"/>
    </sheetView>
  </sheetViews>
  <sheetFormatPr defaultColWidth="9" defaultRowHeight="13.5" x14ac:dyDescent="0.15"/>
  <cols>
    <col min="1" max="1" width="2.5" style="1" customWidth="1"/>
    <col min="2" max="2" width="13.25" style="5" customWidth="1"/>
    <col min="3" max="3" width="13.25" style="3" customWidth="1"/>
    <col min="4" max="4" width="13.25" style="4" customWidth="1"/>
    <col min="5" max="5" width="6.875" style="4" customWidth="1"/>
    <col min="6" max="6" width="13.25" style="4" customWidth="1"/>
    <col min="7" max="7" width="7.875" style="4" customWidth="1"/>
    <col min="8" max="8" width="8.75" style="5" customWidth="1"/>
    <col min="9" max="9" width="13.25" style="4" customWidth="1"/>
    <col min="10" max="10" width="3.75" style="1" customWidth="1"/>
    <col min="11" max="16384" width="9" style="4"/>
  </cols>
  <sheetData>
    <row r="1" spans="1:10" x14ac:dyDescent="0.15">
      <c r="B1" s="2" t="s">
        <v>0</v>
      </c>
    </row>
    <row r="3" spans="1:10" s="7" customFormat="1" ht="18.75" x14ac:dyDescent="0.15">
      <c r="A3" s="6"/>
      <c r="C3" s="8" t="s">
        <v>1</v>
      </c>
      <c r="H3" s="9"/>
      <c r="J3" s="6"/>
    </row>
    <row r="4" spans="1:10" s="7" customFormat="1" ht="22.5" customHeight="1" x14ac:dyDescent="0.15">
      <c r="A4" s="6"/>
      <c r="B4" s="82"/>
      <c r="C4" s="83"/>
      <c r="D4" s="82"/>
      <c r="E4" s="82"/>
      <c r="F4" s="82"/>
      <c r="G4" s="82"/>
      <c r="H4" s="84"/>
      <c r="I4" s="82"/>
      <c r="J4" s="6"/>
    </row>
    <row r="5" spans="1:10" x14ac:dyDescent="0.15">
      <c r="B5" s="85"/>
      <c r="C5" s="86"/>
      <c r="D5" s="87"/>
      <c r="E5" s="87"/>
      <c r="F5" s="88" t="s">
        <v>2</v>
      </c>
      <c r="G5" s="89" t="s">
        <v>81</v>
      </c>
      <c r="H5" s="90"/>
      <c r="I5" s="91"/>
    </row>
    <row r="6" spans="1:10" ht="22.5" customHeight="1" x14ac:dyDescent="0.15">
      <c r="B6" s="85"/>
      <c r="C6" s="86"/>
      <c r="D6" s="87"/>
      <c r="E6" s="87"/>
      <c r="F6" s="87"/>
      <c r="G6" s="87"/>
      <c r="H6" s="87"/>
      <c r="I6" s="85"/>
    </row>
    <row r="7" spans="1:10" x14ac:dyDescent="0.15">
      <c r="B7" s="85"/>
      <c r="C7" s="86"/>
      <c r="D7" s="87"/>
      <c r="E7" s="87"/>
      <c r="F7" s="88" t="s">
        <v>3</v>
      </c>
      <c r="G7" s="92" t="s">
        <v>72</v>
      </c>
      <c r="H7" s="90"/>
      <c r="I7" s="91"/>
    </row>
    <row r="8" spans="1:10" ht="22.5" customHeight="1" x14ac:dyDescent="0.15">
      <c r="B8" s="85"/>
      <c r="C8" s="86"/>
      <c r="D8" s="87"/>
      <c r="E8" s="87"/>
      <c r="F8" s="87"/>
      <c r="G8" s="87"/>
      <c r="H8" s="85"/>
      <c r="I8" s="87"/>
    </row>
    <row r="9" spans="1:10" ht="24.75" customHeight="1" x14ac:dyDescent="0.15">
      <c r="B9" s="93" t="s">
        <v>66</v>
      </c>
      <c r="C9" s="86"/>
      <c r="D9" s="87"/>
      <c r="E9" s="94"/>
      <c r="F9" s="150" t="s">
        <v>80</v>
      </c>
      <c r="G9" s="150"/>
      <c r="H9" s="150"/>
      <c r="I9" s="87"/>
    </row>
    <row r="10" spans="1:10" s="5" customFormat="1" ht="16.5" customHeight="1" x14ac:dyDescent="0.15">
      <c r="A10" s="11"/>
      <c r="B10" s="151" t="s">
        <v>4</v>
      </c>
      <c r="C10" s="152"/>
      <c r="D10" s="153"/>
      <c r="E10" s="95" t="s">
        <v>5</v>
      </c>
      <c r="F10" s="95" t="s">
        <v>6</v>
      </c>
      <c r="G10" s="95" t="s">
        <v>7</v>
      </c>
      <c r="H10" s="95"/>
      <c r="I10" s="95"/>
      <c r="J10" s="11"/>
    </row>
    <row r="11" spans="1:10" s="5" customFormat="1" ht="16.5" customHeight="1" x14ac:dyDescent="0.15">
      <c r="A11" s="11"/>
      <c r="B11" s="96" t="s">
        <v>65</v>
      </c>
      <c r="C11" s="97" t="s">
        <v>82</v>
      </c>
      <c r="D11" s="98" t="s">
        <v>8</v>
      </c>
      <c r="E11" s="99" t="s">
        <v>9</v>
      </c>
      <c r="F11" s="99" t="s">
        <v>10</v>
      </c>
      <c r="G11" s="99" t="s">
        <v>11</v>
      </c>
      <c r="H11" s="99" t="s">
        <v>12</v>
      </c>
      <c r="I11" s="99" t="s">
        <v>13</v>
      </c>
      <c r="J11" s="11"/>
    </row>
    <row r="12" spans="1:10" s="13" customFormat="1" ht="16.5" customHeight="1" x14ac:dyDescent="0.15">
      <c r="A12" s="12"/>
      <c r="B12" s="100" t="s">
        <v>14</v>
      </c>
      <c r="C12" s="101" t="s">
        <v>14</v>
      </c>
      <c r="D12" s="102" t="s">
        <v>14</v>
      </c>
      <c r="E12" s="103" t="s">
        <v>15</v>
      </c>
      <c r="F12" s="103" t="s">
        <v>14</v>
      </c>
      <c r="G12" s="103" t="s">
        <v>34</v>
      </c>
      <c r="H12" s="103" t="s">
        <v>16</v>
      </c>
      <c r="I12" s="103" t="s">
        <v>14</v>
      </c>
      <c r="J12" s="12"/>
    </row>
    <row r="13" spans="1:10" s="5" customFormat="1" ht="16.5" customHeight="1" x14ac:dyDescent="0.15">
      <c r="A13" s="11"/>
      <c r="B13" s="104" t="s">
        <v>35</v>
      </c>
      <c r="C13" s="105" t="s">
        <v>36</v>
      </c>
      <c r="D13" s="106" t="s">
        <v>24</v>
      </c>
      <c r="E13" s="107" t="s">
        <v>37</v>
      </c>
      <c r="F13" s="107" t="s">
        <v>38</v>
      </c>
      <c r="G13" s="107" t="s">
        <v>39</v>
      </c>
      <c r="H13" s="107" t="s">
        <v>40</v>
      </c>
      <c r="I13" s="108" t="s">
        <v>41</v>
      </c>
      <c r="J13" s="11"/>
    </row>
    <row r="14" spans="1:10" s="5" customFormat="1" ht="15" customHeight="1" x14ac:dyDescent="0.15">
      <c r="A14" s="11"/>
      <c r="B14" s="109"/>
      <c r="C14" s="110"/>
      <c r="D14" s="111"/>
      <c r="E14" s="95"/>
      <c r="F14" s="95"/>
      <c r="G14" s="95"/>
      <c r="H14" s="112"/>
      <c r="I14" s="95"/>
      <c r="J14" s="11"/>
    </row>
    <row r="15" spans="1:10" s="5" customFormat="1" ht="26.25" customHeight="1" x14ac:dyDescent="0.15">
      <c r="A15" s="11"/>
      <c r="B15" s="113">
        <v>0</v>
      </c>
      <c r="C15" s="114">
        <v>5000000</v>
      </c>
      <c r="D15" s="115">
        <f>(B15+C15)/2</f>
        <v>2500000</v>
      </c>
      <c r="E15" s="116">
        <v>0.5</v>
      </c>
      <c r="F15" s="117">
        <f>D15/E15</f>
        <v>5000000</v>
      </c>
      <c r="G15" s="118">
        <v>1.1499999999999999</v>
      </c>
      <c r="H15" s="119" t="s">
        <v>48</v>
      </c>
      <c r="I15" s="117">
        <f>F15*G15/100*365/365</f>
        <v>57500</v>
      </c>
      <c r="J15" s="11"/>
    </row>
    <row r="16" spans="1:10" s="5" customFormat="1" ht="15" customHeight="1" x14ac:dyDescent="0.15">
      <c r="A16" s="11"/>
      <c r="B16" s="120"/>
      <c r="C16" s="121"/>
      <c r="D16" s="122"/>
      <c r="E16" s="123"/>
      <c r="F16" s="124"/>
      <c r="G16" s="108"/>
      <c r="H16" s="125"/>
      <c r="I16" s="124"/>
      <c r="J16" s="11"/>
    </row>
    <row r="17" spans="1:10" s="5" customFormat="1" ht="26.25" customHeight="1" thickBot="1" x14ac:dyDescent="0.2">
      <c r="A17" s="11"/>
      <c r="B17" s="126"/>
      <c r="C17" s="127"/>
      <c r="D17" s="128"/>
      <c r="E17" s="129"/>
      <c r="F17" s="130"/>
      <c r="G17" s="131">
        <v>1.1499999999999999</v>
      </c>
      <c r="H17" s="132" t="s">
        <v>48</v>
      </c>
      <c r="I17" s="117">
        <f>F17*G17/100*365/365</f>
        <v>0</v>
      </c>
      <c r="J17" s="11"/>
    </row>
    <row r="18" spans="1:10" ht="26.25" customHeight="1" thickBot="1" x14ac:dyDescent="0.2">
      <c r="B18" s="154" t="s">
        <v>63</v>
      </c>
      <c r="C18" s="155"/>
      <c r="D18" s="133">
        <f>SUM(D14:D17)</f>
        <v>2500000</v>
      </c>
      <c r="E18" s="156" t="s">
        <v>17</v>
      </c>
      <c r="F18" s="156"/>
      <c r="G18" s="156"/>
      <c r="H18" s="157"/>
      <c r="I18" s="134">
        <f>ROUNDDOWN(SUM(I14:I17),-3)</f>
        <v>57000</v>
      </c>
      <c r="J18" s="11" t="s">
        <v>42</v>
      </c>
    </row>
    <row r="19" spans="1:10" ht="22.5" customHeight="1" x14ac:dyDescent="0.15">
      <c r="B19" s="85"/>
      <c r="C19" s="86"/>
      <c r="D19" s="87"/>
      <c r="E19" s="87"/>
      <c r="F19" s="87"/>
      <c r="G19" s="87"/>
      <c r="H19" s="85"/>
      <c r="I19" s="87"/>
    </row>
    <row r="20" spans="1:10" ht="24.95" customHeight="1" x14ac:dyDescent="0.15">
      <c r="B20" s="93" t="s">
        <v>67</v>
      </c>
      <c r="C20" s="86"/>
      <c r="D20" s="87"/>
      <c r="E20" s="135"/>
      <c r="F20" s="158" t="s">
        <v>85</v>
      </c>
      <c r="G20" s="158"/>
      <c r="H20" s="158"/>
      <c r="I20" s="87"/>
    </row>
    <row r="21" spans="1:10" s="5" customFormat="1" ht="16.5" customHeight="1" x14ac:dyDescent="0.15">
      <c r="A21" s="11"/>
      <c r="B21" s="144" t="s">
        <v>18</v>
      </c>
      <c r="C21" s="145"/>
      <c r="D21" s="146"/>
      <c r="E21" s="19" t="s">
        <v>5</v>
      </c>
      <c r="F21" s="19" t="s">
        <v>6</v>
      </c>
      <c r="G21" s="19" t="s">
        <v>7</v>
      </c>
      <c r="H21" s="19"/>
      <c r="I21" s="19"/>
      <c r="J21" s="11"/>
    </row>
    <row r="22" spans="1:10" s="5" customFormat="1" ht="16.5" customHeight="1" x14ac:dyDescent="0.15">
      <c r="A22" s="11"/>
      <c r="B22" s="41" t="s">
        <v>19</v>
      </c>
      <c r="C22" s="49" t="s">
        <v>12</v>
      </c>
      <c r="D22" s="22" t="s">
        <v>20</v>
      </c>
      <c r="E22" s="23" t="s">
        <v>9</v>
      </c>
      <c r="F22" s="23" t="s">
        <v>10</v>
      </c>
      <c r="G22" s="23" t="s">
        <v>11</v>
      </c>
      <c r="H22" s="23" t="s">
        <v>12</v>
      </c>
      <c r="I22" s="23" t="s">
        <v>13</v>
      </c>
      <c r="J22" s="11"/>
    </row>
    <row r="23" spans="1:10" s="13" customFormat="1" ht="16.5" customHeight="1" x14ac:dyDescent="0.15">
      <c r="A23" s="12"/>
      <c r="B23" s="50"/>
      <c r="C23" s="51" t="s">
        <v>21</v>
      </c>
      <c r="D23" s="26" t="s">
        <v>14</v>
      </c>
      <c r="E23" s="27" t="s">
        <v>15</v>
      </c>
      <c r="F23" s="27" t="s">
        <v>14</v>
      </c>
      <c r="G23" s="27" t="s">
        <v>34</v>
      </c>
      <c r="H23" s="27" t="s">
        <v>16</v>
      </c>
      <c r="I23" s="27" t="s">
        <v>14</v>
      </c>
      <c r="J23" s="12"/>
    </row>
    <row r="24" spans="1:10" s="5" customFormat="1" ht="16.5" customHeight="1" x14ac:dyDescent="0.15">
      <c r="A24" s="11"/>
      <c r="B24" s="41"/>
      <c r="C24" s="49"/>
      <c r="D24" s="22" t="s">
        <v>35</v>
      </c>
      <c r="E24" s="32" t="s">
        <v>36</v>
      </c>
      <c r="F24" s="32" t="s">
        <v>43</v>
      </c>
      <c r="G24" s="32" t="s">
        <v>37</v>
      </c>
      <c r="H24" s="32" t="s">
        <v>44</v>
      </c>
      <c r="I24" s="32" t="s">
        <v>45</v>
      </c>
      <c r="J24" s="11"/>
    </row>
    <row r="25" spans="1:10" s="1" customFormat="1" ht="26.25" customHeight="1" x14ac:dyDescent="0.15">
      <c r="B25" s="62" t="s">
        <v>52</v>
      </c>
      <c r="C25" s="63" t="s">
        <v>68</v>
      </c>
      <c r="D25" s="81">
        <v>5000000</v>
      </c>
      <c r="E25" s="52">
        <v>0.5</v>
      </c>
      <c r="F25" s="53">
        <f>D25/E25</f>
        <v>10000000</v>
      </c>
      <c r="G25" s="54">
        <v>1.1499999999999999</v>
      </c>
      <c r="H25" s="54" t="s">
        <v>61</v>
      </c>
      <c r="I25" s="55">
        <f>F25*G25/100*334/365</f>
        <v>105232.87671232877</v>
      </c>
    </row>
    <row r="26" spans="1:10" s="1" customFormat="1" ht="26.25" customHeight="1" x14ac:dyDescent="0.15">
      <c r="B26" s="37" t="s">
        <v>53</v>
      </c>
      <c r="C26" s="64" t="s">
        <v>69</v>
      </c>
      <c r="D26" s="78">
        <v>3000000</v>
      </c>
      <c r="E26" s="56">
        <v>0.5</v>
      </c>
      <c r="F26" s="57">
        <f>D26/E26</f>
        <v>6000000</v>
      </c>
      <c r="G26" s="58">
        <v>1.1499999999999999</v>
      </c>
      <c r="H26" s="59" t="s">
        <v>62</v>
      </c>
      <c r="I26" s="57">
        <f>F26*G26/100*306/365</f>
        <v>57846.575342465745</v>
      </c>
    </row>
    <row r="27" spans="1:10" s="1" customFormat="1" ht="26.25" customHeight="1" x14ac:dyDescent="0.15">
      <c r="B27" s="37" t="s">
        <v>54</v>
      </c>
      <c r="C27" s="64" t="s">
        <v>70</v>
      </c>
      <c r="D27" s="78">
        <v>0</v>
      </c>
      <c r="E27" s="56">
        <v>0.5</v>
      </c>
      <c r="F27" s="57">
        <f t="shared" ref="F27:F36" si="0">D27/E27</f>
        <v>0</v>
      </c>
      <c r="G27" s="58">
        <v>1.1499999999999999</v>
      </c>
      <c r="H27" s="59" t="s">
        <v>64</v>
      </c>
      <c r="I27" s="57">
        <f>F27*G27/100*275/365</f>
        <v>0</v>
      </c>
    </row>
    <row r="28" spans="1:10" s="1" customFormat="1" ht="26.25" customHeight="1" x14ac:dyDescent="0.15">
      <c r="B28" s="37" t="s">
        <v>55</v>
      </c>
      <c r="C28" s="64" t="s">
        <v>71</v>
      </c>
      <c r="D28" s="78">
        <v>10000000</v>
      </c>
      <c r="E28" s="56">
        <v>0.5</v>
      </c>
      <c r="F28" s="57">
        <f t="shared" si="0"/>
        <v>20000000</v>
      </c>
      <c r="G28" s="58">
        <v>1.1499999999999999</v>
      </c>
      <c r="H28" s="59" t="s">
        <v>25</v>
      </c>
      <c r="I28" s="57">
        <f>F28*G28/100*245/365</f>
        <v>154383.56164383562</v>
      </c>
    </row>
    <row r="29" spans="1:10" s="1" customFormat="1" ht="26.25" customHeight="1" x14ac:dyDescent="0.15">
      <c r="B29" s="65" t="s">
        <v>56</v>
      </c>
      <c r="C29" s="64" t="s">
        <v>73</v>
      </c>
      <c r="D29" s="78">
        <v>7000000</v>
      </c>
      <c r="E29" s="56">
        <v>0.5</v>
      </c>
      <c r="F29" s="57">
        <f t="shared" si="0"/>
        <v>14000000</v>
      </c>
      <c r="G29" s="58">
        <v>1.1499999999999999</v>
      </c>
      <c r="H29" s="58" t="s">
        <v>26</v>
      </c>
      <c r="I29" s="57">
        <f>F29*G29/100*214/365</f>
        <v>94394.520547945183</v>
      </c>
    </row>
    <row r="30" spans="1:10" s="1" customFormat="1" ht="26.25" customHeight="1" x14ac:dyDescent="0.15">
      <c r="B30" s="65" t="s">
        <v>57</v>
      </c>
      <c r="C30" s="64" t="s">
        <v>75</v>
      </c>
      <c r="D30" s="78">
        <v>1500000</v>
      </c>
      <c r="E30" s="56">
        <v>0.5</v>
      </c>
      <c r="F30" s="57">
        <f t="shared" si="0"/>
        <v>3000000</v>
      </c>
      <c r="G30" s="58">
        <v>1.1499999999999999</v>
      </c>
      <c r="H30" s="58" t="s">
        <v>27</v>
      </c>
      <c r="I30" s="57">
        <f>F30*G30/100*184/365</f>
        <v>17391.780821917804</v>
      </c>
    </row>
    <row r="31" spans="1:10" s="1" customFormat="1" ht="26.25" customHeight="1" x14ac:dyDescent="0.15">
      <c r="B31" s="65" t="s">
        <v>58</v>
      </c>
      <c r="C31" s="64" t="s">
        <v>74</v>
      </c>
      <c r="D31" s="78">
        <v>4000000</v>
      </c>
      <c r="E31" s="56">
        <v>0.5</v>
      </c>
      <c r="F31" s="57">
        <f t="shared" si="0"/>
        <v>8000000</v>
      </c>
      <c r="G31" s="58">
        <v>1.1499999999999999</v>
      </c>
      <c r="H31" s="58" t="s">
        <v>28</v>
      </c>
      <c r="I31" s="57">
        <f>F31*G31/100*153/365</f>
        <v>38564.383561643837</v>
      </c>
    </row>
    <row r="32" spans="1:10" s="1" customFormat="1" ht="26.25" customHeight="1" x14ac:dyDescent="0.15">
      <c r="B32" s="65" t="s">
        <v>59</v>
      </c>
      <c r="C32" s="64" t="s">
        <v>76</v>
      </c>
      <c r="D32" s="78">
        <v>5000000</v>
      </c>
      <c r="E32" s="56">
        <v>0.5</v>
      </c>
      <c r="F32" s="57">
        <f t="shared" si="0"/>
        <v>10000000</v>
      </c>
      <c r="G32" s="58">
        <v>1.1499999999999999</v>
      </c>
      <c r="H32" s="58" t="s">
        <v>29</v>
      </c>
      <c r="I32" s="57">
        <f>F32*G32/100*122/365</f>
        <v>38438.356164383564</v>
      </c>
    </row>
    <row r="33" spans="2:10" s="1" customFormat="1" ht="26.25" customHeight="1" x14ac:dyDescent="0.15">
      <c r="B33" s="65" t="s">
        <v>60</v>
      </c>
      <c r="C33" s="64" t="s">
        <v>77</v>
      </c>
      <c r="D33" s="78">
        <v>5000000</v>
      </c>
      <c r="E33" s="56">
        <v>0.5</v>
      </c>
      <c r="F33" s="57">
        <f t="shared" si="0"/>
        <v>10000000</v>
      </c>
      <c r="G33" s="58">
        <v>1.1499999999999999</v>
      </c>
      <c r="H33" s="58" t="s">
        <v>30</v>
      </c>
      <c r="I33" s="57">
        <f>F33*G33/100*92/365</f>
        <v>28986.301369863013</v>
      </c>
    </row>
    <row r="34" spans="2:10" s="1" customFormat="1" ht="26.25" customHeight="1" x14ac:dyDescent="0.15">
      <c r="B34" s="65" t="s">
        <v>49</v>
      </c>
      <c r="C34" s="64" t="s">
        <v>78</v>
      </c>
      <c r="D34" s="78">
        <v>0</v>
      </c>
      <c r="E34" s="56">
        <v>0.5</v>
      </c>
      <c r="F34" s="57">
        <f t="shared" si="0"/>
        <v>0</v>
      </c>
      <c r="G34" s="58">
        <v>1.1499999999999999</v>
      </c>
      <c r="H34" s="58" t="s">
        <v>31</v>
      </c>
      <c r="I34" s="57">
        <f>F34*G34/100*61/365</f>
        <v>0</v>
      </c>
    </row>
    <row r="35" spans="2:10" s="1" customFormat="1" ht="26.25" customHeight="1" x14ac:dyDescent="0.15">
      <c r="B35" s="65" t="s">
        <v>50</v>
      </c>
      <c r="C35" s="64" t="s">
        <v>79</v>
      </c>
      <c r="D35" s="78">
        <v>0</v>
      </c>
      <c r="E35" s="56">
        <v>0.5</v>
      </c>
      <c r="F35" s="57">
        <f t="shared" si="0"/>
        <v>0</v>
      </c>
      <c r="G35" s="58">
        <v>1.1499999999999999</v>
      </c>
      <c r="H35" s="58" t="s">
        <v>32</v>
      </c>
      <c r="I35" s="57">
        <f>F35*G35/100*31/365</f>
        <v>0</v>
      </c>
    </row>
    <row r="36" spans="2:10" s="1" customFormat="1" ht="26.25" customHeight="1" thickBot="1" x14ac:dyDescent="0.2">
      <c r="B36" s="65" t="s">
        <v>51</v>
      </c>
      <c r="C36" s="29" t="s">
        <v>84</v>
      </c>
      <c r="D36" s="78">
        <v>3000000</v>
      </c>
      <c r="E36" s="56">
        <v>0.5</v>
      </c>
      <c r="F36" s="57">
        <f t="shared" si="0"/>
        <v>6000000</v>
      </c>
      <c r="G36" s="159">
        <v>1.4</v>
      </c>
      <c r="H36" s="58" t="s">
        <v>33</v>
      </c>
      <c r="I36" s="57">
        <f>F36*G36/100*0/365</f>
        <v>0</v>
      </c>
    </row>
    <row r="37" spans="2:10" ht="26.25" customHeight="1" thickBot="1" x14ac:dyDescent="0.2">
      <c r="B37" s="136" t="s">
        <v>22</v>
      </c>
      <c r="C37" s="137"/>
      <c r="D37" s="66">
        <f>SUM(D25:D36)</f>
        <v>43500000</v>
      </c>
      <c r="E37" s="138" t="s">
        <v>17</v>
      </c>
      <c r="F37" s="138"/>
      <c r="G37" s="138"/>
      <c r="H37" s="139"/>
      <c r="I37" s="48">
        <f>ROUNDDOWN(SUM(I25:I36),-3)</f>
        <v>535000</v>
      </c>
      <c r="J37" s="11" t="s">
        <v>46</v>
      </c>
    </row>
    <row r="38" spans="2:10" ht="11.25" customHeight="1" x14ac:dyDescent="0.15">
      <c r="E38" s="60"/>
      <c r="F38" s="60"/>
      <c r="G38" s="60"/>
      <c r="H38" s="61"/>
      <c r="I38" s="60"/>
    </row>
    <row r="39" spans="2:10" ht="26.25" customHeight="1" x14ac:dyDescent="0.15">
      <c r="E39" s="60"/>
      <c r="F39" s="136" t="s">
        <v>23</v>
      </c>
      <c r="G39" s="140"/>
      <c r="H39" s="141">
        <f>I37+I18</f>
        <v>592000</v>
      </c>
      <c r="I39" s="142"/>
    </row>
    <row r="40" spans="2:10" ht="9.75" customHeight="1" x14ac:dyDescent="0.15"/>
  </sheetData>
  <mergeCells count="10">
    <mergeCell ref="B37:C37"/>
    <mergeCell ref="E37:H37"/>
    <mergeCell ref="F39:G39"/>
    <mergeCell ref="H39:I39"/>
    <mergeCell ref="F9:H9"/>
    <mergeCell ref="B10:D10"/>
    <mergeCell ref="B18:C18"/>
    <mergeCell ref="E18:H18"/>
    <mergeCell ref="F20:H20"/>
    <mergeCell ref="B21:D21"/>
  </mergeCells>
  <phoneticPr fontId="2"/>
  <dataValidations count="2">
    <dataValidation imeMode="hiragana" allowBlank="1" showInputMessage="1" showErrorMessage="1" sqref="E9 E20 G7 G5" xr:uid="{6B8B1608-1587-46B7-BB2A-7784831138CD}"/>
    <dataValidation imeMode="off" allowBlank="1" showInputMessage="1" showErrorMessage="1" sqref="B17:C17 B15:C15 D25:D36" xr:uid="{81307BB2-1E9B-402D-B617-E7CF3E822A2C}"/>
  </dataValidations>
  <pageMargins left="0.39370078740157483" right="0.31496062992125984" top="0.51181102362204722" bottom="0.19685039370078741" header="0.43307086614173229" footer="0.43307086614173229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 (未記入)</vt:lpstr>
      <vt:lpstr>様式 (記載例R7.12末時点) </vt:lpstr>
      <vt:lpstr>'様式 (未記入)'!Print_Area</vt:lpstr>
    </vt:vector>
  </TitlesOfParts>
  <Company>金沢市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金沢市役所</dc:creator>
  <cp:lastModifiedBy>寺分康二</cp:lastModifiedBy>
  <cp:lastPrinted>2026-01-08T07:19:45Z</cp:lastPrinted>
  <dcterms:created xsi:type="dcterms:W3CDTF">2007-03-20T02:40:37Z</dcterms:created>
  <dcterms:modified xsi:type="dcterms:W3CDTF">2026-01-08T07:19:50Z</dcterms:modified>
</cp:coreProperties>
</file>